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9440" windowHeight="7575" activeTab="1"/>
  </bookViews>
  <sheets>
    <sheet name="Раздел 1 недвижимое" sheetId="1" r:id="rId1"/>
    <sheet name="Раздел 2 движка" sheetId="2" r:id="rId2"/>
    <sheet name="Раздел 1 недвижимое казна" sheetId="3" r:id="rId3"/>
    <sheet name="Раздел 2 движка казны" sheetId="5" r:id="rId4"/>
    <sheet name="Раздел 3 Сведения" sheetId="6" r:id="rId5"/>
  </sheets>
  <calcPr calcId="145621"/>
</workbook>
</file>

<file path=xl/calcChain.xml><?xml version="1.0" encoding="utf-8"?>
<calcChain xmlns="http://schemas.openxmlformats.org/spreadsheetml/2006/main">
  <c r="L73" i="2" l="1"/>
  <c r="K73" i="2"/>
  <c r="V13" i="3" l="1"/>
  <c r="W13" i="3"/>
  <c r="U13" i="3"/>
  <c r="Q13" i="3"/>
  <c r="O13" i="3"/>
  <c r="G13" i="3"/>
  <c r="F13" i="3"/>
  <c r="V12" i="3"/>
  <c r="U12" i="3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C73" i="2"/>
  <c r="D73" i="2"/>
  <c r="R72" i="2"/>
  <c r="Q72" i="2"/>
  <c r="M72" i="2"/>
  <c r="E72" i="2"/>
  <c r="W12" i="3" l="1"/>
  <c r="G15" i="1" l="1"/>
  <c r="W15" i="1"/>
  <c r="V15" i="1"/>
  <c r="S6" i="5" l="1"/>
  <c r="R6" i="5"/>
  <c r="Q6" i="5"/>
  <c r="V8" i="3"/>
  <c r="U8" i="3"/>
  <c r="W8" i="3" s="1"/>
  <c r="H8" i="3"/>
  <c r="O73" i="2"/>
  <c r="N73" i="2"/>
  <c r="R41" i="2"/>
  <c r="Q41" i="2"/>
  <c r="E41" i="2"/>
  <c r="R39" i="2"/>
  <c r="Q39" i="2"/>
  <c r="E39" i="2"/>
  <c r="R36" i="2"/>
  <c r="Q36" i="2"/>
  <c r="E36" i="2"/>
  <c r="R35" i="2"/>
  <c r="Q35" i="2"/>
  <c r="E35" i="2"/>
  <c r="R34" i="2"/>
  <c r="Q34" i="2"/>
  <c r="E34" i="2"/>
  <c r="R31" i="2"/>
  <c r="Q31" i="2"/>
  <c r="E31" i="2"/>
  <c r="R29" i="2"/>
  <c r="Q29" i="2"/>
  <c r="E29" i="2"/>
  <c r="R28" i="2"/>
  <c r="Q28" i="2"/>
  <c r="E28" i="2"/>
  <c r="R27" i="2"/>
  <c r="Q27" i="2"/>
  <c r="R25" i="2"/>
  <c r="Q25" i="2"/>
  <c r="E25" i="2"/>
  <c r="R24" i="2"/>
  <c r="Q24" i="2"/>
  <c r="E24" i="2"/>
  <c r="R23" i="2"/>
  <c r="Q23" i="2"/>
  <c r="E23" i="2"/>
  <c r="R20" i="2"/>
  <c r="Q20" i="2"/>
  <c r="E20" i="2"/>
  <c r="R19" i="2"/>
  <c r="Q19" i="2"/>
  <c r="E19" i="2"/>
  <c r="R18" i="2"/>
  <c r="Q18" i="2"/>
  <c r="E18" i="2"/>
  <c r="R12" i="2"/>
  <c r="Q12" i="2"/>
  <c r="E12" i="2"/>
  <c r="R11" i="2"/>
  <c r="Q11" i="2"/>
  <c r="E11" i="2"/>
  <c r="R10" i="2"/>
  <c r="Q10" i="2"/>
  <c r="E10" i="2"/>
  <c r="R9" i="2"/>
  <c r="Q9" i="2"/>
  <c r="E9" i="2"/>
  <c r="R8" i="2"/>
  <c r="Q8" i="2"/>
  <c r="E8" i="2"/>
  <c r="R7" i="2"/>
  <c r="Q7" i="2"/>
  <c r="E7" i="2"/>
  <c r="R6" i="2"/>
  <c r="Q6" i="2"/>
  <c r="E6" i="2"/>
  <c r="E13" i="2"/>
  <c r="Q13" i="2"/>
  <c r="R13" i="2"/>
  <c r="S13" i="2"/>
  <c r="U14" i="1"/>
  <c r="W13" i="1"/>
  <c r="U13" i="1"/>
  <c r="H13" i="1"/>
  <c r="U12" i="1"/>
  <c r="H12" i="1"/>
  <c r="W12" i="1" s="1"/>
  <c r="V9" i="1"/>
  <c r="U9" i="1"/>
  <c r="H9" i="1"/>
  <c r="W9" i="1" s="1"/>
  <c r="V8" i="1"/>
  <c r="U8" i="1"/>
  <c r="H8" i="1"/>
  <c r="W8" i="1" s="1"/>
  <c r="W6" i="1"/>
  <c r="V6" i="1"/>
  <c r="U6" i="1"/>
  <c r="S23" i="2" l="1"/>
  <c r="S24" i="2"/>
  <c r="S25" i="2"/>
  <c r="S20" i="2"/>
  <c r="S18" i="2"/>
  <c r="S19" i="2"/>
  <c r="S41" i="2"/>
  <c r="S39" i="2"/>
  <c r="S34" i="2"/>
  <c r="S35" i="2"/>
  <c r="S36" i="2"/>
  <c r="S31" i="2"/>
  <c r="S27" i="2"/>
  <c r="S28" i="2"/>
  <c r="S29" i="2"/>
  <c r="S12" i="2"/>
  <c r="S11" i="2"/>
  <c r="S10" i="2"/>
  <c r="S9" i="2"/>
  <c r="S8" i="2"/>
  <c r="S7" i="2"/>
  <c r="S6" i="2"/>
  <c r="S13" i="3" l="1"/>
  <c r="T13" i="3"/>
  <c r="M71" i="2" l="1"/>
  <c r="Q8" i="5"/>
  <c r="R8" i="5"/>
  <c r="Q9" i="5"/>
  <c r="R9" i="5"/>
  <c r="Q10" i="5"/>
  <c r="R10" i="5"/>
  <c r="Q11" i="5"/>
  <c r="R11" i="5"/>
  <c r="S11" i="5" s="1"/>
  <c r="Q12" i="5"/>
  <c r="R12" i="5"/>
  <c r="S12" i="5" s="1"/>
  <c r="Q13" i="5"/>
  <c r="R13" i="5"/>
  <c r="S13" i="5" s="1"/>
  <c r="Q14" i="5"/>
  <c r="R14" i="5"/>
  <c r="Q15" i="5"/>
  <c r="R15" i="5"/>
  <c r="S15" i="5" s="1"/>
  <c r="Q16" i="5"/>
  <c r="R16" i="5"/>
  <c r="Q17" i="5"/>
  <c r="R17" i="5"/>
  <c r="Q18" i="5"/>
  <c r="R18" i="5"/>
  <c r="Q19" i="5"/>
  <c r="R19" i="5"/>
  <c r="S19" i="5" s="1"/>
  <c r="Q20" i="5"/>
  <c r="R20" i="5"/>
  <c r="S20" i="5" s="1"/>
  <c r="Q21" i="5"/>
  <c r="R21" i="5"/>
  <c r="S21" i="5" s="1"/>
  <c r="Q22" i="5"/>
  <c r="R22" i="5"/>
  <c r="Q23" i="5"/>
  <c r="R23" i="5"/>
  <c r="S23" i="5" s="1"/>
  <c r="Q24" i="5"/>
  <c r="R24" i="5"/>
  <c r="L25" i="5"/>
  <c r="M25" i="5"/>
  <c r="K25" i="5"/>
  <c r="O25" i="5"/>
  <c r="N25" i="5"/>
  <c r="D25" i="5"/>
  <c r="C2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7" i="5"/>
  <c r="S24" i="5" l="1"/>
  <c r="S17" i="5"/>
  <c r="S16" i="5"/>
  <c r="S22" i="5"/>
  <c r="S18" i="5"/>
  <c r="S14" i="5"/>
  <c r="S10" i="5"/>
  <c r="S9" i="5"/>
  <c r="S8" i="5"/>
  <c r="E25" i="5"/>
  <c r="U9" i="3"/>
  <c r="V9" i="3"/>
  <c r="W9" i="3" s="1"/>
  <c r="U7" i="3"/>
  <c r="V7" i="3"/>
  <c r="W7" i="3" s="1"/>
  <c r="T6" i="3"/>
  <c r="V6" i="3"/>
  <c r="U6" i="3"/>
  <c r="W6" i="3" s="1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50" i="2"/>
  <c r="M51" i="2" l="1"/>
  <c r="P73" i="2"/>
  <c r="Q50" i="2"/>
  <c r="R50" i="2"/>
  <c r="M70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E44" i="2"/>
  <c r="E45" i="2"/>
  <c r="E46" i="2"/>
  <c r="E47" i="2"/>
  <c r="E48" i="2"/>
  <c r="E49" i="2"/>
  <c r="P15" i="1"/>
  <c r="O15" i="1"/>
  <c r="H11" i="1"/>
  <c r="U11" i="1"/>
  <c r="U7" i="1"/>
  <c r="V7" i="1"/>
  <c r="W7" i="1"/>
  <c r="H10" i="1"/>
  <c r="H14" i="1"/>
  <c r="W14" i="1" s="1"/>
  <c r="V14" i="1"/>
  <c r="Q73" i="2" l="1"/>
  <c r="W11" i="1"/>
  <c r="S50" i="2"/>
  <c r="M73" i="2"/>
  <c r="R25" i="5"/>
  <c r="Q25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7" i="5"/>
  <c r="S7" i="5" s="1"/>
  <c r="S15" i="1"/>
  <c r="R15" i="1"/>
  <c r="Q49" i="2"/>
  <c r="R49" i="2"/>
  <c r="Q47" i="2"/>
  <c r="R47" i="2"/>
  <c r="Q48" i="2"/>
  <c r="R48" i="2"/>
  <c r="Q45" i="2"/>
  <c r="R45" i="2"/>
  <c r="Q46" i="2"/>
  <c r="R46" i="2"/>
  <c r="Q44" i="2"/>
  <c r="R44" i="2"/>
  <c r="Q43" i="2"/>
  <c r="R43" i="2"/>
  <c r="Q42" i="2"/>
  <c r="R42" i="2"/>
  <c r="Q37" i="2"/>
  <c r="R37" i="2"/>
  <c r="S37" i="2" s="1"/>
  <c r="Q38" i="2"/>
  <c r="R38" i="2"/>
  <c r="Q40" i="2"/>
  <c r="R40" i="2"/>
  <c r="Q30" i="2"/>
  <c r="R30" i="2"/>
  <c r="Q32" i="2"/>
  <c r="R32" i="2"/>
  <c r="Q33" i="2"/>
  <c r="R33" i="2"/>
  <c r="Q26" i="2"/>
  <c r="R26" i="2"/>
  <c r="Q21" i="2"/>
  <c r="R21" i="2"/>
  <c r="S21" i="2" s="1"/>
  <c r="Q22" i="2"/>
  <c r="R22" i="2"/>
  <c r="S22" i="2" s="1"/>
  <c r="Q14" i="2"/>
  <c r="R14" i="2"/>
  <c r="Q15" i="2"/>
  <c r="R15" i="2"/>
  <c r="Q16" i="2"/>
  <c r="R16" i="2"/>
  <c r="Q17" i="2"/>
  <c r="R17" i="2"/>
  <c r="T15" i="1"/>
  <c r="F15" i="1"/>
  <c r="V10" i="1"/>
  <c r="U10" i="1"/>
  <c r="W10" i="1"/>
  <c r="R73" i="2" l="1"/>
  <c r="S42" i="2"/>
  <c r="S43" i="2"/>
  <c r="S25" i="5"/>
  <c r="P25" i="5"/>
  <c r="S44" i="2"/>
  <c r="S17" i="2"/>
  <c r="S49" i="2"/>
  <c r="S26" i="2"/>
  <c r="S46" i="2"/>
  <c r="S45" i="2"/>
  <c r="S48" i="2"/>
  <c r="S47" i="2"/>
  <c r="S15" i="2"/>
  <c r="S14" i="2"/>
  <c r="S30" i="2"/>
  <c r="S40" i="2"/>
  <c r="S38" i="2"/>
  <c r="S16" i="2"/>
  <c r="S33" i="2"/>
  <c r="S32" i="2"/>
  <c r="U15" i="1"/>
  <c r="G6" i="6" s="1"/>
  <c r="H15" i="1"/>
  <c r="S73" i="2" l="1"/>
  <c r="G7" i="6" s="1"/>
  <c r="P13" i="3"/>
  <c r="R13" i="3"/>
  <c r="V11" i="3"/>
  <c r="U11" i="3"/>
  <c r="W11" i="3" l="1"/>
  <c r="E15" i="2"/>
  <c r="E16" i="2"/>
  <c r="E21" i="2"/>
  <c r="E43" i="2"/>
  <c r="E73" i="2" s="1"/>
  <c r="H6" i="3" l="1"/>
  <c r="H7" i="3"/>
  <c r="H9" i="3"/>
  <c r="U10" i="3"/>
  <c r="V10" i="3"/>
  <c r="W10" i="3"/>
  <c r="H13" i="3" l="1"/>
  <c r="E42" i="2" l="1"/>
  <c r="E40" i="2" l="1"/>
  <c r="E38" i="2"/>
  <c r="E37" i="2"/>
  <c r="E33" i="2" l="1"/>
  <c r="E14" i="2"/>
  <c r="E17" i="2"/>
  <c r="E22" i="2"/>
  <c r="E26" i="2"/>
  <c r="E30" i="2"/>
  <c r="E32" i="2"/>
</calcChain>
</file>

<file path=xl/sharedStrings.xml><?xml version="1.0" encoding="utf-8"?>
<sst xmlns="http://schemas.openxmlformats.org/spreadsheetml/2006/main" count="732" uniqueCount="185">
  <si>
    <t>РАЗДЕЛ  1 "Недвижимое имущество"</t>
  </si>
  <si>
    <t>регистрационный но-  мер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</si>
  <si>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</si>
  <si>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</si>
  <si>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</si>
  <si>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иные параметры, характеризующие физ. св-ва недвиж. им-ва</t>
  </si>
  <si>
    <t xml:space="preserve">Сведения о балансовой ст-ти недвиж. им-ва </t>
  </si>
  <si>
    <t>начисленная аммортизация</t>
  </si>
  <si>
    <t>остаточная стоимость</t>
  </si>
  <si>
    <t>Сведения о кадастровой ст-ти недвижимого им-ва,площадь, га</t>
  </si>
  <si>
    <t>Даты возникновения и прекращения права мун. собственности на недвижимое им-во</t>
  </si>
  <si>
    <t>Реквизиты документов- возникновения (прекращения) права мун. собственности на недвижимое им-во</t>
  </si>
  <si>
    <t>Сведения о правообладателе мун. недвижимого им-ва</t>
  </si>
  <si>
    <t>право собственности</t>
  </si>
  <si>
    <t>Сведения об установленных в отношении мун. недвижимого им-ва ограничениях( обременениях) с указанием основания и даты их возникновения и прекращения</t>
  </si>
  <si>
    <t>опер. упр</t>
  </si>
  <si>
    <t>регист.номер</t>
  </si>
  <si>
    <t>Наименование движимого имущества</t>
  </si>
  <si>
    <t>Сведения о балансовой ст-ти и начисленной амортизации</t>
  </si>
  <si>
    <t>начисленная амортизация</t>
  </si>
  <si>
    <t>Дата возникновения и прекращения права мун. соб-ти на движимое им-во</t>
  </si>
  <si>
    <t xml:space="preserve">Реквизиты док-ов- оснований возникновения (прекращения) права мун. соб-ти </t>
  </si>
  <si>
    <t>Сведения о правообладателе мун. движим.им-ва</t>
  </si>
  <si>
    <t>Сведения об установленных в отношении мун. им-ва ограничениях( обременениях с указанием основания и даты их возникновения и прекращения</t>
  </si>
  <si>
    <t>Операт. управл.</t>
  </si>
  <si>
    <t>Стол компьютерный</t>
  </si>
  <si>
    <t>-</t>
  </si>
  <si>
    <t>Дружненский  сельский Дом культуры</t>
  </si>
  <si>
    <t>Городовиковский район с.Дружное, ул.Лиманная, 38 «б»</t>
  </si>
  <si>
    <t>Веселовский медпункт</t>
  </si>
  <si>
    <t>Городовиковский район с.Веселое, ул.им П.Д. Немяшева 12/1</t>
  </si>
  <si>
    <t>Дом (Здание администрации)</t>
  </si>
  <si>
    <t>Городовиковский район с.Веселое, ул.Спортивная, 28</t>
  </si>
  <si>
    <t>Газопровод с.Веселое-с.Дружное</t>
  </si>
  <si>
    <t>Городовиковский район с.Дружное</t>
  </si>
  <si>
    <t>Газопровод с.Дружное</t>
  </si>
  <si>
    <t>08-08-02/016/2007-580</t>
  </si>
  <si>
    <t>Авизо №8 от 26.12.2006 г</t>
  </si>
  <si>
    <t>Авизо №9 от 26.12.2006 г</t>
  </si>
  <si>
    <t>итого по Администрации ДСМО РК</t>
  </si>
  <si>
    <t>Сейф металлический</t>
  </si>
  <si>
    <t>Стол копьютерный</t>
  </si>
  <si>
    <t>Шкаф ШБ 2</t>
  </si>
  <si>
    <t>Эл. Счетчик</t>
  </si>
  <si>
    <t>Шкаф 14.17</t>
  </si>
  <si>
    <t>Насос циркуляционный для отопления</t>
  </si>
  <si>
    <t>Сирена С-28 с блоком удаленного управления</t>
  </si>
  <si>
    <t>Сплит-система RENOVA</t>
  </si>
  <si>
    <t>Ноутбук ASUS</t>
  </si>
  <si>
    <t>Акт приема – передачи  2</t>
  </si>
  <si>
    <t>Акт приема – передачи  52</t>
  </si>
  <si>
    <t>Акт приема – передачи  50</t>
  </si>
  <si>
    <t>Акт приема – передачи  53</t>
  </si>
  <si>
    <t>Акт приема – передачи  3</t>
  </si>
  <si>
    <t>Акт приема – передачи  83</t>
  </si>
  <si>
    <t>Товарная накладная 154</t>
  </si>
  <si>
    <t>Товарная накладная № 150</t>
  </si>
  <si>
    <t>Ноутбук Lenovo</t>
  </si>
  <si>
    <t>Товарная накладная №81</t>
  </si>
  <si>
    <t>Товарная накладная №82</t>
  </si>
  <si>
    <t>Товарная накладная №80</t>
  </si>
  <si>
    <t>Радиотелефон Panasonic</t>
  </si>
  <si>
    <t>Часть проезда автомобильной дороги Городовиковск –Сальск с.Дружное</t>
  </si>
  <si>
    <t>Городовиковский район с.Веселое</t>
  </si>
  <si>
    <t>25.12.2006г</t>
  </si>
  <si>
    <t>Изготовление забора</t>
  </si>
  <si>
    <t>08:01:01 01 01:0050</t>
  </si>
  <si>
    <t xml:space="preserve">Распоряжение </t>
  </si>
  <si>
    <t>Администрация Дружненского СМО Республики Калмыкия</t>
  </si>
  <si>
    <t>АДСМО РК</t>
  </si>
  <si>
    <t>Свидет. о гос.регистрации Серия 08 РК 026500</t>
  </si>
  <si>
    <t>Кибитка монгольская</t>
  </si>
  <si>
    <t>______</t>
  </si>
  <si>
    <t>Глава (ахлачи)</t>
  </si>
  <si>
    <t>Котел "Юнкер"</t>
  </si>
  <si>
    <t>Товарная накладная 42 от 14.12.2016</t>
  </si>
  <si>
    <t>Товарная накладная 1 от 11.04.2016г.</t>
  </si>
  <si>
    <t>Товарная накладная М1000000002 от 18.01.2016г.</t>
  </si>
  <si>
    <t>Земельный участок</t>
  </si>
  <si>
    <t>РАЗДЕЛ 2 "Движимое имущество"</t>
  </si>
  <si>
    <t>Полное наименование и организационно- правовая форма юр. лица</t>
  </si>
  <si>
    <t xml:space="preserve">Адрес </t>
  </si>
  <si>
    <t>Основной гос. регистрационный номер и дата гос. регистрации</t>
  </si>
  <si>
    <t>Размер уставного фонда (для МУПов)</t>
  </si>
  <si>
    <t>Размер доли, принадлежащей мун. образованию в уставном (складочном) капитале, в % (для хоз. Обществ и товариществ)</t>
  </si>
  <si>
    <t>Среднесписочная численность работников (для МУ и МУПов)</t>
  </si>
  <si>
    <t>Реквизиты документа- основания создания юр. Лица (участия мун. образования в создании(уставном капитале) юр. Лица</t>
  </si>
  <si>
    <t>Данные о балансовой и остаточной ст-ти осн. ср-в (фондов) (для мун. учреждений и МУП)</t>
  </si>
  <si>
    <t>Администрация Дружненского сельского муниципального образование Республики Калмыкия</t>
  </si>
  <si>
    <t>Органы местного самоуправления</t>
  </si>
  <si>
    <t xml:space="preserve">      -</t>
  </si>
  <si>
    <t xml:space="preserve">       -</t>
  </si>
  <si>
    <t xml:space="preserve">          -</t>
  </si>
  <si>
    <t>1030800507979 от 25.11.1993 г</t>
  </si>
  <si>
    <t>359061,  Россия, Республика Калмыкия, Городовиковский район, с.Веселое, ул.П.Д.Немяшева, 12/1</t>
  </si>
  <si>
    <t>РАЗДЕЛ 3 "Сведения"</t>
  </si>
  <si>
    <t>Мемориал погибшим войнам</t>
  </si>
  <si>
    <t>Автомобиль</t>
  </si>
  <si>
    <t>Бензопила</t>
  </si>
  <si>
    <t>Библиотечный фонд</t>
  </si>
  <si>
    <t>Стелаж открытый</t>
  </si>
  <si>
    <t>Телевизор ERISTON</t>
  </si>
  <si>
    <t>Фотоаппарат цифровой</t>
  </si>
  <si>
    <t>Шкафы книжные</t>
  </si>
  <si>
    <t>Электронная книжка DIGMA</t>
  </si>
  <si>
    <t>Электронная книжка RITMIX</t>
  </si>
  <si>
    <t>Блок ьесперебойного питания ИБС 700</t>
  </si>
  <si>
    <t xml:space="preserve">Ноутбук НР 15- ay000ur </t>
  </si>
  <si>
    <t>Бензокосилка 42,7</t>
  </si>
  <si>
    <t xml:space="preserve">Бензотриммер </t>
  </si>
  <si>
    <t>Косилка роторная</t>
  </si>
  <si>
    <t>Товарная накладная 79 от 29.05.2017</t>
  </si>
  <si>
    <t>Товарная накладная 1 от 19.06.2017</t>
  </si>
  <si>
    <t>Товарная накладная 42 от 14.08.2017</t>
  </si>
  <si>
    <t>Товарная накладная 15703 от 21.09.2017</t>
  </si>
  <si>
    <t>Товарная накладная 20901 от 27.11.2017</t>
  </si>
  <si>
    <t>Какинов Н.Д.</t>
  </si>
  <si>
    <t>Н.Д.Какинов</t>
  </si>
  <si>
    <t>Какинов</t>
  </si>
  <si>
    <t>Мемориальный комплекс</t>
  </si>
  <si>
    <t>Сканер МФУ samsung SL-M2070</t>
  </si>
  <si>
    <t>Товарная накладная ГОР-08/88 от 03.09.2018</t>
  </si>
  <si>
    <t>Детский уличный комплект</t>
  </si>
  <si>
    <t>Распоряжение №2 от 30.12.2004г</t>
  </si>
  <si>
    <t>Акт приемки-передач № 7 от 08.05.2018</t>
  </si>
  <si>
    <t>Распоряжение №4 от 16.01.2018</t>
  </si>
  <si>
    <t>Распоряжение №23/1 от 23.03.2018</t>
  </si>
  <si>
    <t>Акт приемки-передачи №12 от 11.12.2018</t>
  </si>
  <si>
    <t>Распоряжение №43 от 08.10.2018</t>
  </si>
  <si>
    <t>Х</t>
  </si>
  <si>
    <t>Распоряжение № 88 от 11.03.2009</t>
  </si>
  <si>
    <t>Распоряжение №90 от 29.12.2017</t>
  </si>
  <si>
    <t>Распоряжение №67 от 06.10.2017</t>
  </si>
  <si>
    <t>Здание мастерской</t>
  </si>
  <si>
    <t>Городовиковский район, с.Веселое, ул.Гагарина, 31"а"</t>
  </si>
  <si>
    <t>Веселовский сельский Дом культуры</t>
  </si>
  <si>
    <t>Городовиковский район с.Веселое, ул.Советская, 42</t>
  </si>
  <si>
    <t>Здание Детсада</t>
  </si>
  <si>
    <t>Городовиковский район с.Веселое, ул.Набережная,1 «а»</t>
  </si>
  <si>
    <t>Компьютер 1 комплект (Монитор LG- 11360,00; Процессор CityLine- 17390,00)</t>
  </si>
  <si>
    <t>Компьютер 1 комплект (Монитор Samsung- 12688,00; Процессор DEPO- 39000,00)</t>
  </si>
  <si>
    <t>Компьютер 1 комплект (Монитор Samsung- 12688,00; Процессор DEPO- 39637,00)</t>
  </si>
  <si>
    <t xml:space="preserve">Компьютер 1 комплект (Монитор LG; Процессор Feel) </t>
  </si>
  <si>
    <t>Акт приема – передачи  51</t>
  </si>
  <si>
    <t>Магинтофонный пульт</t>
  </si>
  <si>
    <t>Музыкальный центр</t>
  </si>
  <si>
    <t>Мойка стальная</t>
  </si>
  <si>
    <t>Стул виси</t>
  </si>
  <si>
    <t>Кресло Юпитер</t>
  </si>
  <si>
    <t>Счетчик газовый</t>
  </si>
  <si>
    <t>Акт приема – передачи  64</t>
  </si>
  <si>
    <t>Модем D-Link</t>
  </si>
  <si>
    <t>Акт приема – передачи  5</t>
  </si>
  <si>
    <t>Блок бесперебойного питания</t>
  </si>
  <si>
    <t>Ноутбук Samsung</t>
  </si>
  <si>
    <t>Акт приема – передачи  84</t>
  </si>
  <si>
    <t>МФУ Samsung</t>
  </si>
  <si>
    <t>Товарная накладная № 227</t>
  </si>
  <si>
    <t>Бензопила Garden</t>
  </si>
  <si>
    <t>Товарная накладная №235</t>
  </si>
  <si>
    <t>Бензотример Kende</t>
  </si>
  <si>
    <t>Калькулятор</t>
  </si>
  <si>
    <t>Источник безперебойого питания</t>
  </si>
  <si>
    <t>Гидротехнические сооружения</t>
  </si>
  <si>
    <t xml:space="preserve">Акт приема передачи б/н </t>
  </si>
  <si>
    <t>Администрация ДСМО РК</t>
  </si>
  <si>
    <t>казна</t>
  </si>
  <si>
    <t>Автомобиль ЗИЛ-130 (Специализированный двигатель №687517; Шасси №2010829; Цвет красный)</t>
  </si>
  <si>
    <t>Акт о приемке-передач 199 от 03.07.2015</t>
  </si>
  <si>
    <t>Блок перебойного питания ИБС 700</t>
  </si>
  <si>
    <t>Рекламный стенд</t>
  </si>
  <si>
    <t>Распоряжение №19 от 29.03.2019</t>
  </si>
  <si>
    <t>данные по состоянию на 01.01.2019г.</t>
  </si>
  <si>
    <t>прибыло в 2019 году</t>
  </si>
  <si>
    <t>выбыло в 2019 году</t>
  </si>
  <si>
    <t>сведения о балансовой ст-ти недвиж. им-ва по состоянию на 01.01.2020г.</t>
  </si>
  <si>
    <t>Дом культуры с. Веселое</t>
  </si>
  <si>
    <t>РК, Городовиковский р-н, с. Веселое, ул. П.Д. Немяшева, д.3</t>
  </si>
  <si>
    <t>08:01:010104:33</t>
  </si>
  <si>
    <t>Распоряжение от 31.07.2019 № 37</t>
  </si>
  <si>
    <t>прибыло в 2019 г.</t>
  </si>
  <si>
    <t>выбыло в 2019 г.</t>
  </si>
  <si>
    <t>прибыло в 2019г.</t>
  </si>
  <si>
    <t>выбыло в 2019г.</t>
  </si>
  <si>
    <t>на 01.01.2020г.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</si>
</sst>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2" fontId="1" fillId="0" borderId="0" xfId="1" applyNumberForma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2" fontId="2" fillId="0" borderId="1" xfId="1" applyNumberFormat="1" applyFont="1" applyBorder="1" applyAlignment="1">
      <alignment vertical="top" wrapText="1"/>
    </xf>
    <xf numFmtId="0" fontId="3" fillId="0" borderId="0" xfId="1" applyFont="1"/>
    <xf numFmtId="0" fontId="2" fillId="0" borderId="2" xfId="1" applyFont="1" applyBorder="1" applyAlignment="1">
      <alignment vertical="top" wrapText="1"/>
    </xf>
    <xf numFmtId="2" fontId="2" fillId="0" borderId="2" xfId="1" applyNumberFormat="1" applyFont="1" applyBorder="1" applyAlignment="1">
      <alignment vertical="top" wrapText="1"/>
    </xf>
    <xf numFmtId="0" fontId="1" fillId="0" borderId="0" xfId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2" fontId="2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horizontal="justify" vertical="top" wrapText="1"/>
    </xf>
    <xf numFmtId="0" fontId="3" fillId="0" borderId="5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2" fillId="0" borderId="2" xfId="1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2" fontId="0" fillId="0" borderId="0" xfId="0" applyNumberFormat="1"/>
    <xf numFmtId="0" fontId="3" fillId="0" borderId="1" xfId="1" applyFont="1" applyFill="1" applyBorder="1" applyAlignment="1">
      <alignment vertical="top" wrapText="1"/>
    </xf>
    <xf numFmtId="0" fontId="3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2" fontId="7" fillId="0" borderId="3" xfId="1" applyNumberFormat="1" applyFont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2" fontId="10" fillId="0" borderId="3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11" fillId="0" borderId="0" xfId="0" applyFont="1"/>
    <xf numFmtId="0" fontId="12" fillId="0" borderId="0" xfId="0" applyFont="1" applyAlignment="1">
      <alignment wrapText="1"/>
    </xf>
    <xf numFmtId="2" fontId="7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13" xfId="0" applyFont="1" applyBorder="1" applyAlignment="1">
      <alignment vertical="top" wrapText="1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center"/>
    </xf>
    <xf numFmtId="2" fontId="7" fillId="0" borderId="6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14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4" fontId="5" fillId="0" borderId="3" xfId="0" applyNumberFormat="1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14" fontId="5" fillId="0" borderId="9" xfId="0" applyNumberFormat="1" applyFont="1" applyBorder="1" applyAlignment="1">
      <alignment vertical="top" wrapText="1"/>
    </xf>
    <xf numFmtId="2" fontId="5" fillId="0" borderId="3" xfId="0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3" fillId="0" borderId="9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13" fillId="0" borderId="0" xfId="0" applyFont="1"/>
    <xf numFmtId="14" fontId="5" fillId="0" borderId="3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14" fillId="0" borderId="0" xfId="1" applyFont="1"/>
    <xf numFmtId="0" fontId="15" fillId="0" borderId="0" xfId="1" applyFont="1" applyAlignment="1"/>
    <xf numFmtId="0" fontId="16" fillId="0" borderId="0" xfId="1" applyFont="1"/>
    <xf numFmtId="0" fontId="17" fillId="0" borderId="0" xfId="0" applyFont="1"/>
    <xf numFmtId="0" fontId="15" fillId="0" borderId="0" xfId="1" applyFont="1"/>
    <xf numFmtId="0" fontId="18" fillId="0" borderId="0" xfId="1" applyFont="1"/>
    <xf numFmtId="0" fontId="19" fillId="0" borderId="0" xfId="0" applyFont="1"/>
    <xf numFmtId="0" fontId="18" fillId="0" borderId="0" xfId="1" applyFont="1" applyAlignment="1">
      <alignment horizontal="left"/>
    </xf>
    <xf numFmtId="0" fontId="13" fillId="0" borderId="3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13" fillId="0" borderId="13" xfId="0" applyFont="1" applyBorder="1" applyAlignment="1">
      <alignment vertical="top" wrapText="1"/>
    </xf>
    <xf numFmtId="0" fontId="20" fillId="0" borderId="19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wrapText="1"/>
    </xf>
    <xf numFmtId="0" fontId="5" fillId="0" borderId="20" xfId="0" applyFont="1" applyBorder="1" applyAlignment="1">
      <alignment vertical="top" wrapText="1"/>
    </xf>
    <xf numFmtId="2" fontId="5" fillId="0" borderId="18" xfId="0" applyNumberFormat="1" applyFont="1" applyBorder="1" applyAlignment="1">
      <alignment horizontal="center" vertical="center" wrapText="1"/>
    </xf>
    <xf numFmtId="2" fontId="3" fillId="0" borderId="18" xfId="1" applyNumberFormat="1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2" fontId="5" fillId="0" borderId="6" xfId="0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justify" vertical="top" wrapText="1"/>
    </xf>
    <xf numFmtId="0" fontId="2" fillId="0" borderId="6" xfId="1" applyFont="1" applyBorder="1" applyAlignment="1">
      <alignment vertical="top" wrapText="1"/>
    </xf>
    <xf numFmtId="2" fontId="2" fillId="0" borderId="6" xfId="1" applyNumberFormat="1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2" fillId="0" borderId="3" xfId="1" applyFont="1" applyBorder="1" applyAlignment="1">
      <alignment horizontal="center" vertical="center"/>
    </xf>
    <xf numFmtId="0" fontId="5" fillId="0" borderId="9" xfId="0" applyFont="1" applyBorder="1"/>
    <xf numFmtId="2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21" xfId="1" applyFont="1" applyBorder="1" applyAlignment="1">
      <alignment vertical="top" wrapText="1"/>
    </xf>
    <xf numFmtId="0" fontId="3" fillId="0" borderId="22" xfId="1" applyFont="1" applyBorder="1" applyAlignment="1">
      <alignment vertical="top"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left" vertical="top" wrapText="1"/>
    </xf>
    <xf numFmtId="0" fontId="3" fillId="0" borderId="8" xfId="1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0" xfId="0" applyFont="1" applyAlignment="1">
      <alignment horizontal="center" vertical="center"/>
    </xf>
    <xf numFmtId="14" fontId="3" fillId="0" borderId="3" xfId="1" applyNumberFormat="1" applyFont="1" applyBorder="1" applyAlignment="1">
      <alignment horizontal="center" vertical="center"/>
    </xf>
    <xf numFmtId="14" fontId="3" fillId="0" borderId="9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0" fontId="3" fillId="0" borderId="4" xfId="1" applyFont="1" applyBorder="1" applyAlignment="1">
      <alignment vertical="top" wrapText="1"/>
    </xf>
    <xf numFmtId="0" fontId="1" fillId="0" borderId="3" xfId="1" applyBorder="1"/>
    <xf numFmtId="2" fontId="1" fillId="0" borderId="3" xfId="1" applyNumberFormat="1" applyBorder="1"/>
    <xf numFmtId="0" fontId="3" fillId="0" borderId="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2" fillId="0" borderId="9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7"/>
  <sheetViews>
    <sheetView topLeftCell="A9" zoomScale="85" zoomScaleNormal="85" workbookViewId="0">
      <selection activeCell="D23" sqref="D23:D25"/>
    </sheetView>
  </sheetViews>
  <sheetFormatPr defaultColWidth="11.42578125" defaultRowHeight="15" x14ac:dyDescent="0.25"/>
  <cols>
    <col min="1" max="1" width="5.28515625" customWidth="1"/>
    <col min="2" max="2" width="16.140625" customWidth="1"/>
    <col min="3" max="3" width="18.28515625" customWidth="1"/>
    <col min="4" max="4" width="8.85546875" customWidth="1"/>
    <col min="5" max="5" width="9.85546875" customWidth="1"/>
    <col min="6" max="7" width="12" bestFit="1" customWidth="1"/>
    <col min="8" max="8" width="11.7109375" bestFit="1" customWidth="1"/>
    <col min="10" max="10" width="11.5703125" bestFit="1" customWidth="1"/>
    <col min="11" max="11" width="14.28515625" customWidth="1"/>
    <col min="15" max="15" width="10.42578125" customWidth="1"/>
    <col min="16" max="16" width="10.140625" customWidth="1"/>
    <col min="17" max="17" width="7.5703125" customWidth="1"/>
    <col min="18" max="18" width="12" customWidth="1"/>
    <col min="19" max="19" width="13.7109375" customWidth="1"/>
    <col min="20" max="20" width="12.28515625" customWidth="1"/>
    <col min="21" max="22" width="11.85546875" bestFit="1" customWidth="1"/>
    <col min="23" max="23" width="10.7109375" customWidth="1"/>
  </cols>
  <sheetData>
    <row r="2" spans="1:23" s="97" customFormat="1" ht="18.75" x14ac:dyDescent="0.3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23" s="97" customFormat="1" ht="18.75" x14ac:dyDescent="0.3">
      <c r="A3" s="95" t="s">
        <v>68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3" s="45" customFormat="1" ht="44.25" customHeight="1" x14ac:dyDescent="0.25">
      <c r="A4" s="158" t="s">
        <v>172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 t="s">
        <v>182</v>
      </c>
      <c r="P4" s="158"/>
      <c r="Q4" s="158"/>
      <c r="R4" s="158" t="s">
        <v>183</v>
      </c>
      <c r="S4" s="158"/>
      <c r="T4" s="158"/>
      <c r="U4" s="158" t="s">
        <v>175</v>
      </c>
      <c r="V4" s="158"/>
      <c r="W4" s="158"/>
    </row>
    <row r="5" spans="1:23" ht="147" customHeight="1" x14ac:dyDescent="0.25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6" t="s">
        <v>6</v>
      </c>
      <c r="P5" s="6" t="s">
        <v>7</v>
      </c>
      <c r="Q5" s="7" t="s">
        <v>8</v>
      </c>
      <c r="R5" s="6" t="s">
        <v>6</v>
      </c>
      <c r="S5" s="6" t="s">
        <v>7</v>
      </c>
      <c r="T5" s="7" t="s">
        <v>8</v>
      </c>
      <c r="U5" s="6" t="s">
        <v>6</v>
      </c>
      <c r="V5" s="6" t="s">
        <v>7</v>
      </c>
      <c r="W5" s="7" t="s">
        <v>8</v>
      </c>
    </row>
    <row r="6" spans="1:23" s="42" customFormat="1" ht="38.25" x14ac:dyDescent="0.25">
      <c r="A6" s="147">
        <v>1</v>
      </c>
      <c r="B6" s="12" t="s">
        <v>133</v>
      </c>
      <c r="C6" s="12" t="s">
        <v>134</v>
      </c>
      <c r="D6" s="35" t="s">
        <v>26</v>
      </c>
      <c r="E6" s="35" t="s">
        <v>26</v>
      </c>
      <c r="F6" s="31">
        <v>0</v>
      </c>
      <c r="G6" s="31">
        <v>0</v>
      </c>
      <c r="H6" s="31">
        <v>0</v>
      </c>
      <c r="I6" s="35" t="s">
        <v>26</v>
      </c>
      <c r="J6" s="37">
        <v>38351</v>
      </c>
      <c r="K6" s="12" t="s">
        <v>123</v>
      </c>
      <c r="L6" s="12" t="s">
        <v>69</v>
      </c>
      <c r="M6" s="12" t="s">
        <v>15</v>
      </c>
      <c r="N6" s="48" t="s">
        <v>26</v>
      </c>
      <c r="O6" s="27"/>
      <c r="P6" s="27"/>
      <c r="Q6" s="28"/>
      <c r="R6" s="27">
        <v>0</v>
      </c>
      <c r="S6" s="27">
        <v>0</v>
      </c>
      <c r="T6" s="28">
        <v>0</v>
      </c>
      <c r="U6" s="28">
        <f>F6+O6-R6</f>
        <v>0</v>
      </c>
      <c r="V6" s="28">
        <f>G6+P6-S6</f>
        <v>0</v>
      </c>
      <c r="W6" s="28">
        <f>H6+Q6-T6</f>
        <v>0</v>
      </c>
    </row>
    <row r="7" spans="1:23" s="42" customFormat="1" ht="38.25" x14ac:dyDescent="0.25">
      <c r="A7" s="147">
        <v>2</v>
      </c>
      <c r="B7" s="12" t="s">
        <v>27</v>
      </c>
      <c r="C7" s="12" t="s">
        <v>28</v>
      </c>
      <c r="D7" s="35" t="s">
        <v>26</v>
      </c>
      <c r="E7" s="35" t="s">
        <v>26</v>
      </c>
      <c r="F7" s="31">
        <v>466289.6</v>
      </c>
      <c r="G7" s="31">
        <v>466289.6</v>
      </c>
      <c r="H7" s="31">
        <v>0</v>
      </c>
      <c r="I7" s="35" t="s">
        <v>26</v>
      </c>
      <c r="J7" s="37">
        <v>38351</v>
      </c>
      <c r="K7" s="12" t="s">
        <v>123</v>
      </c>
      <c r="L7" s="12" t="s">
        <v>69</v>
      </c>
      <c r="M7" s="12" t="s">
        <v>15</v>
      </c>
      <c r="N7" s="109" t="s">
        <v>72</v>
      </c>
      <c r="O7" s="27"/>
      <c r="P7" s="27"/>
      <c r="Q7" s="28"/>
      <c r="R7" s="27"/>
      <c r="S7" s="27"/>
      <c r="T7" s="28"/>
      <c r="U7" s="28">
        <f t="shared" ref="U7:W14" si="0">F7+O7-R7</f>
        <v>466289.6</v>
      </c>
      <c r="V7" s="28">
        <f t="shared" si="0"/>
        <v>466289.6</v>
      </c>
      <c r="W7" s="28">
        <f t="shared" si="0"/>
        <v>0</v>
      </c>
    </row>
    <row r="8" spans="1:23" s="42" customFormat="1" ht="38.25" x14ac:dyDescent="0.25">
      <c r="A8" s="147">
        <v>3</v>
      </c>
      <c r="B8" s="12" t="s">
        <v>135</v>
      </c>
      <c r="C8" s="12" t="s">
        <v>136</v>
      </c>
      <c r="D8" s="35" t="s">
        <v>26</v>
      </c>
      <c r="E8" s="35" t="s">
        <v>26</v>
      </c>
      <c r="F8" s="31">
        <v>0</v>
      </c>
      <c r="G8" s="31">
        <v>0</v>
      </c>
      <c r="H8" s="31">
        <f>F8-G8</f>
        <v>0</v>
      </c>
      <c r="I8" s="35" t="s">
        <v>26</v>
      </c>
      <c r="J8" s="37">
        <v>38351</v>
      </c>
      <c r="K8" s="12" t="s">
        <v>123</v>
      </c>
      <c r="L8" s="12" t="s">
        <v>69</v>
      </c>
      <c r="M8" s="12" t="s">
        <v>15</v>
      </c>
      <c r="N8" s="48" t="s">
        <v>26</v>
      </c>
      <c r="O8" s="27"/>
      <c r="P8" s="27"/>
      <c r="Q8" s="28"/>
      <c r="R8" s="27">
        <v>0</v>
      </c>
      <c r="S8" s="27">
        <v>0</v>
      </c>
      <c r="T8" s="28"/>
      <c r="U8" s="28">
        <f t="shared" si="0"/>
        <v>0</v>
      </c>
      <c r="V8" s="28">
        <f t="shared" si="0"/>
        <v>0</v>
      </c>
      <c r="W8" s="28">
        <f t="shared" si="0"/>
        <v>0</v>
      </c>
    </row>
    <row r="9" spans="1:23" s="42" customFormat="1" ht="38.25" x14ac:dyDescent="0.25">
      <c r="A9" s="147">
        <v>4</v>
      </c>
      <c r="B9" s="12" t="s">
        <v>137</v>
      </c>
      <c r="C9" s="12" t="s">
        <v>138</v>
      </c>
      <c r="D9" s="35" t="s">
        <v>26</v>
      </c>
      <c r="E9" s="35" t="s">
        <v>26</v>
      </c>
      <c r="F9" s="31">
        <v>0</v>
      </c>
      <c r="G9" s="31">
        <v>0</v>
      </c>
      <c r="H9" s="31">
        <f>F9-G9</f>
        <v>0</v>
      </c>
      <c r="I9" s="35" t="s">
        <v>26</v>
      </c>
      <c r="J9" s="37">
        <v>38352</v>
      </c>
      <c r="K9" s="12" t="s">
        <v>123</v>
      </c>
      <c r="L9" s="12" t="s">
        <v>69</v>
      </c>
      <c r="M9" s="12" t="s">
        <v>15</v>
      </c>
      <c r="N9" s="48" t="s">
        <v>26</v>
      </c>
      <c r="O9" s="27"/>
      <c r="P9" s="27"/>
      <c r="Q9" s="28"/>
      <c r="R9" s="27">
        <v>0</v>
      </c>
      <c r="S9" s="27">
        <v>0</v>
      </c>
      <c r="T9" s="28"/>
      <c r="U9" s="28">
        <f t="shared" si="0"/>
        <v>0</v>
      </c>
      <c r="V9" s="28">
        <f t="shared" si="0"/>
        <v>0</v>
      </c>
      <c r="W9" s="28">
        <f t="shared" si="0"/>
        <v>0</v>
      </c>
    </row>
    <row r="10" spans="1:23" s="42" customFormat="1" ht="51" x14ac:dyDescent="0.25">
      <c r="A10" s="147">
        <v>5</v>
      </c>
      <c r="B10" s="12" t="s">
        <v>29</v>
      </c>
      <c r="C10" s="12" t="s">
        <v>30</v>
      </c>
      <c r="D10" s="35" t="s">
        <v>26</v>
      </c>
      <c r="E10" s="35" t="s">
        <v>26</v>
      </c>
      <c r="F10" s="31">
        <v>24054.400000000001</v>
      </c>
      <c r="G10" s="31">
        <v>24054.400000000001</v>
      </c>
      <c r="H10" s="31">
        <f>F10-G10</f>
        <v>0</v>
      </c>
      <c r="I10" s="35" t="s">
        <v>26</v>
      </c>
      <c r="J10" s="37">
        <v>38353</v>
      </c>
      <c r="K10" s="12" t="s">
        <v>123</v>
      </c>
      <c r="L10" s="12" t="s">
        <v>69</v>
      </c>
      <c r="M10" s="12" t="s">
        <v>15</v>
      </c>
      <c r="N10" s="109" t="s">
        <v>72</v>
      </c>
      <c r="O10" s="28"/>
      <c r="P10" s="28"/>
      <c r="Q10" s="28"/>
      <c r="R10" s="27"/>
      <c r="S10" s="27"/>
      <c r="T10" s="28"/>
      <c r="U10" s="28">
        <f>F10+O10-R10</f>
        <v>24054.400000000001</v>
      </c>
      <c r="V10" s="28">
        <f>G10+P10-S10</f>
        <v>24054.400000000001</v>
      </c>
      <c r="W10" s="28">
        <f>H10+Q10-T10</f>
        <v>0</v>
      </c>
    </row>
    <row r="11" spans="1:23" s="43" customFormat="1" ht="51" x14ac:dyDescent="0.25">
      <c r="A11" s="147">
        <v>6</v>
      </c>
      <c r="B11" s="25" t="s">
        <v>31</v>
      </c>
      <c r="C11" s="25" t="s">
        <v>32</v>
      </c>
      <c r="D11" s="36" t="s">
        <v>36</v>
      </c>
      <c r="E11" s="36" t="s">
        <v>26</v>
      </c>
      <c r="F11" s="32">
        <v>40850</v>
      </c>
      <c r="G11" s="32">
        <v>11233.2</v>
      </c>
      <c r="H11" s="32">
        <f>F11-G11</f>
        <v>29616.799999999999</v>
      </c>
      <c r="I11" s="35" t="s">
        <v>26</v>
      </c>
      <c r="J11" s="38">
        <v>39430</v>
      </c>
      <c r="K11" s="25" t="s">
        <v>70</v>
      </c>
      <c r="L11" s="12" t="s">
        <v>69</v>
      </c>
      <c r="M11" s="25" t="s">
        <v>15</v>
      </c>
      <c r="N11" s="109" t="s">
        <v>72</v>
      </c>
      <c r="O11" s="29"/>
      <c r="P11" s="29">
        <v>1021.2</v>
      </c>
      <c r="Q11" s="29"/>
      <c r="R11" s="124"/>
      <c r="S11" s="125"/>
      <c r="T11" s="29">
        <v>1021.2</v>
      </c>
      <c r="U11" s="29">
        <f>F11+O11-R11</f>
        <v>40850</v>
      </c>
      <c r="V11" s="29">
        <v>12254.4</v>
      </c>
      <c r="W11" s="29">
        <f>U11-V11</f>
        <v>28595.599999999999</v>
      </c>
    </row>
    <row r="12" spans="1:23" ht="38.25" x14ac:dyDescent="0.25">
      <c r="A12" s="147">
        <v>7</v>
      </c>
      <c r="B12" s="23" t="s">
        <v>33</v>
      </c>
      <c r="C12" s="19" t="s">
        <v>34</v>
      </c>
      <c r="D12" s="47" t="s">
        <v>26</v>
      </c>
      <c r="E12" s="48">
        <v>7.1280000000000001</v>
      </c>
      <c r="F12" s="62">
        <v>0</v>
      </c>
      <c r="G12" s="63">
        <v>0</v>
      </c>
      <c r="H12" s="46">
        <f>F12-G12</f>
        <v>0</v>
      </c>
      <c r="I12" s="48" t="s">
        <v>26</v>
      </c>
      <c r="J12" s="19" t="s">
        <v>64</v>
      </c>
      <c r="K12" s="57" t="s">
        <v>37</v>
      </c>
      <c r="L12" s="12" t="s">
        <v>69</v>
      </c>
      <c r="M12" s="16" t="s">
        <v>15</v>
      </c>
      <c r="N12" s="48" t="s">
        <v>26</v>
      </c>
      <c r="O12" s="28">
        <v>0</v>
      </c>
      <c r="P12" s="28">
        <v>0</v>
      </c>
      <c r="Q12" s="28"/>
      <c r="R12" s="28"/>
      <c r="S12" s="28"/>
      <c r="T12" s="28"/>
      <c r="U12" s="28">
        <f>F12+O12</f>
        <v>0</v>
      </c>
      <c r="V12" s="28">
        <v>0</v>
      </c>
      <c r="W12" s="28">
        <f>H12+Q12</f>
        <v>0</v>
      </c>
    </row>
    <row r="13" spans="1:23" ht="25.5" x14ac:dyDescent="0.25">
      <c r="A13" s="147">
        <v>8</v>
      </c>
      <c r="B13" s="23" t="s">
        <v>35</v>
      </c>
      <c r="C13" s="19" t="s">
        <v>34</v>
      </c>
      <c r="D13" s="47" t="s">
        <v>26</v>
      </c>
      <c r="E13" s="48">
        <v>2.56</v>
      </c>
      <c r="F13" s="62">
        <v>0</v>
      </c>
      <c r="G13" s="63">
        <v>0</v>
      </c>
      <c r="H13" s="46">
        <f t="shared" ref="H13" si="1">F13-G13</f>
        <v>0</v>
      </c>
      <c r="I13" s="48" t="s">
        <v>26</v>
      </c>
      <c r="J13" s="19" t="s">
        <v>64</v>
      </c>
      <c r="K13" s="57" t="s">
        <v>38</v>
      </c>
      <c r="L13" s="12" t="s">
        <v>69</v>
      </c>
      <c r="M13" s="16" t="s">
        <v>15</v>
      </c>
      <c r="N13" s="48" t="s">
        <v>26</v>
      </c>
      <c r="O13" s="28">
        <v>0</v>
      </c>
      <c r="P13" s="28">
        <v>0</v>
      </c>
      <c r="Q13" s="28"/>
      <c r="R13" s="28"/>
      <c r="S13" s="28"/>
      <c r="T13" s="28"/>
      <c r="U13" s="28">
        <f t="shared" ref="U13" si="2">F13+O13</f>
        <v>0</v>
      </c>
      <c r="V13" s="28">
        <v>0</v>
      </c>
      <c r="W13" s="28">
        <f t="shared" ref="W13" si="3">U13-V13</f>
        <v>0</v>
      </c>
    </row>
    <row r="14" spans="1:23" s="42" customFormat="1" ht="38.25" x14ac:dyDescent="0.25">
      <c r="A14" s="147">
        <v>9</v>
      </c>
      <c r="B14" s="25" t="s">
        <v>119</v>
      </c>
      <c r="C14" s="25" t="s">
        <v>63</v>
      </c>
      <c r="D14" s="35" t="s">
        <v>26</v>
      </c>
      <c r="E14" s="35" t="s">
        <v>26</v>
      </c>
      <c r="F14" s="31">
        <v>40000</v>
      </c>
      <c r="G14" s="31">
        <v>40000</v>
      </c>
      <c r="H14" s="31">
        <f t="shared" ref="H14" si="4">F14-G14</f>
        <v>0</v>
      </c>
      <c r="I14" s="35" t="s">
        <v>26</v>
      </c>
      <c r="J14" s="37">
        <v>43228</v>
      </c>
      <c r="K14" s="12" t="s">
        <v>124</v>
      </c>
      <c r="L14" s="12" t="s">
        <v>69</v>
      </c>
      <c r="M14" s="12" t="s">
        <v>15</v>
      </c>
      <c r="N14" s="109" t="s">
        <v>72</v>
      </c>
      <c r="O14" s="28">
        <v>0</v>
      </c>
      <c r="P14" s="28">
        <v>0</v>
      </c>
      <c r="Q14" s="28"/>
      <c r="R14" s="27"/>
      <c r="S14" s="27"/>
      <c r="T14" s="28"/>
      <c r="U14" s="28">
        <f t="shared" si="0"/>
        <v>40000</v>
      </c>
      <c r="V14" s="28">
        <f t="shared" si="0"/>
        <v>40000</v>
      </c>
      <c r="W14" s="28">
        <f t="shared" si="0"/>
        <v>0</v>
      </c>
    </row>
    <row r="15" spans="1:23" s="146" customFormat="1" x14ac:dyDescent="0.25">
      <c r="A15" s="144" t="s">
        <v>39</v>
      </c>
      <c r="B15" s="39"/>
      <c r="C15" s="39"/>
      <c r="D15" s="39" t="s">
        <v>129</v>
      </c>
      <c r="E15" s="39" t="s">
        <v>129</v>
      </c>
      <c r="F15" s="33">
        <f>SUM(F7:F14)</f>
        <v>571194</v>
      </c>
      <c r="G15" s="33">
        <f>SUM(G6:G14)</f>
        <v>541577.19999999995</v>
      </c>
      <c r="H15" s="34">
        <f>SUM(H7:H14)</f>
        <v>29616.799999999999</v>
      </c>
      <c r="I15" s="39" t="s">
        <v>129</v>
      </c>
      <c r="J15" s="39" t="s">
        <v>129</v>
      </c>
      <c r="K15" s="39" t="s">
        <v>129</v>
      </c>
      <c r="L15" s="39" t="s">
        <v>129</v>
      </c>
      <c r="M15" s="39" t="s">
        <v>129</v>
      </c>
      <c r="N15" s="145" t="s">
        <v>129</v>
      </c>
      <c r="O15" s="41">
        <f>SUM(O14:O14)</f>
        <v>0</v>
      </c>
      <c r="P15" s="41">
        <f>SUM(P14:P14)</f>
        <v>0</v>
      </c>
      <c r="Q15" s="41">
        <v>0</v>
      </c>
      <c r="R15" s="41">
        <f>SUM(R14:R14)</f>
        <v>0</v>
      </c>
      <c r="S15" s="41">
        <f>SUM(S14:S14)</f>
        <v>0</v>
      </c>
      <c r="T15" s="41">
        <f>SUM(T7:T14)</f>
        <v>1021.2</v>
      </c>
      <c r="U15" s="41">
        <f>F15+O15-R15</f>
        <v>571194</v>
      </c>
      <c r="V15" s="41">
        <f>SUM(V6:V14)</f>
        <v>542598.40000000002</v>
      </c>
      <c r="W15" s="41">
        <f>SUM(W6:W14)</f>
        <v>28595.599999999999</v>
      </c>
    </row>
    <row r="16" spans="1:23" s="42" customFormat="1" x14ac:dyDescent="0.25">
      <c r="A16" s="8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0"/>
      <c r="P16" s="30"/>
      <c r="Q16" s="30"/>
      <c r="R16" s="30"/>
      <c r="S16" s="30"/>
      <c r="T16" s="30"/>
      <c r="U16" s="30"/>
      <c r="V16" s="30"/>
      <c r="W16" s="30"/>
    </row>
    <row r="17" spans="1:23" s="42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 s="24"/>
      <c r="P17" s="24"/>
      <c r="Q17" s="24"/>
      <c r="R17" s="24"/>
      <c r="S17" s="24"/>
      <c r="T17" s="24"/>
      <c r="U17" s="24"/>
      <c r="V17" s="24"/>
      <c r="W17" s="24"/>
    </row>
    <row r="18" spans="1:23" s="42" customFormat="1" x14ac:dyDescent="0.25">
      <c r="B18" s="42" t="s">
        <v>73</v>
      </c>
      <c r="E18" s="42" t="s">
        <v>116</v>
      </c>
      <c r="O18" s="90"/>
      <c r="P18" s="90"/>
      <c r="Q18" s="90"/>
      <c r="R18" s="90"/>
      <c r="S18" s="90"/>
      <c r="T18" s="90"/>
      <c r="U18" s="90"/>
      <c r="V18" s="90"/>
      <c r="W18" s="90"/>
    </row>
    <row r="19" spans="1:23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90"/>
      <c r="P19" s="90"/>
      <c r="Q19" s="90"/>
      <c r="R19" s="90"/>
      <c r="S19" s="90"/>
      <c r="T19" s="90"/>
      <c r="U19" s="90"/>
      <c r="V19" s="90"/>
      <c r="W19" s="90"/>
    </row>
    <row r="20" spans="1:23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90"/>
      <c r="P20" s="90"/>
      <c r="Q20" s="90"/>
      <c r="R20" s="90"/>
      <c r="S20" s="90"/>
      <c r="T20" s="90"/>
      <c r="U20" s="90"/>
      <c r="V20" s="90"/>
      <c r="W20" s="90"/>
    </row>
    <row r="21" spans="1:23" x14ac:dyDescent="0.25">
      <c r="O21" s="24"/>
      <c r="P21" s="24"/>
      <c r="Q21" s="24"/>
      <c r="R21" s="24"/>
      <c r="S21" s="24"/>
      <c r="T21" s="24"/>
      <c r="U21" s="24"/>
      <c r="V21" s="24"/>
      <c r="W21" s="24"/>
    </row>
    <row r="22" spans="1:23" x14ac:dyDescent="0.25">
      <c r="O22" s="24"/>
      <c r="P22" s="24"/>
      <c r="Q22" s="24"/>
      <c r="R22" s="24"/>
      <c r="S22" s="24"/>
      <c r="T22" s="24"/>
      <c r="U22" s="24"/>
      <c r="V22" s="24"/>
      <c r="W22" s="24"/>
    </row>
    <row r="23" spans="1:23" x14ac:dyDescent="0.25">
      <c r="O23" s="24"/>
      <c r="P23" s="24"/>
      <c r="Q23" s="24"/>
      <c r="R23" s="24"/>
      <c r="S23" s="24"/>
      <c r="T23" s="24"/>
      <c r="U23" s="24"/>
      <c r="V23" s="24"/>
      <c r="W23" s="24"/>
    </row>
    <row r="24" spans="1:23" x14ac:dyDescent="0.25">
      <c r="O24" s="24"/>
      <c r="P24" s="24"/>
      <c r="Q24" s="24"/>
      <c r="R24" s="24"/>
      <c r="S24" s="24"/>
      <c r="T24" s="24"/>
      <c r="U24" s="24"/>
      <c r="V24" s="24"/>
      <c r="W24" s="24"/>
    </row>
    <row r="25" spans="1:23" x14ac:dyDescent="0.25">
      <c r="O25" s="24"/>
      <c r="P25" s="24"/>
      <c r="Q25" s="24"/>
      <c r="R25" s="24"/>
      <c r="S25" s="24"/>
      <c r="T25" s="24"/>
      <c r="U25" s="24"/>
      <c r="V25" s="24"/>
      <c r="W25" s="24"/>
    </row>
    <row r="26" spans="1:23" x14ac:dyDescent="0.25">
      <c r="O26" s="24"/>
      <c r="P26" s="24"/>
      <c r="Q26" s="24"/>
      <c r="R26" s="24"/>
      <c r="S26" s="24"/>
      <c r="T26" s="24"/>
      <c r="U26" s="24"/>
      <c r="V26" s="24"/>
      <c r="W26" s="24"/>
    </row>
    <row r="27" spans="1:23" x14ac:dyDescent="0.25">
      <c r="O27" s="24"/>
      <c r="P27" s="24"/>
      <c r="Q27" s="24"/>
      <c r="R27" s="24"/>
      <c r="S27" s="24"/>
      <c r="T27" s="24"/>
      <c r="U27" s="24"/>
      <c r="V27" s="24"/>
      <c r="W27" s="24"/>
    </row>
  </sheetData>
  <mergeCells count="4">
    <mergeCell ref="A4:N4"/>
    <mergeCell ref="O4:Q4"/>
    <mergeCell ref="R4:T4"/>
    <mergeCell ref="U4:W4"/>
  </mergeCells>
  <pageMargins left="0.22" right="0.16" top="0.8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7"/>
  <sheetViews>
    <sheetView tabSelected="1" topLeftCell="C64" zoomScale="85" zoomScaleNormal="85" workbookViewId="0">
      <selection activeCell="S43" sqref="S43"/>
    </sheetView>
  </sheetViews>
  <sheetFormatPr defaultRowHeight="12.75" x14ac:dyDescent="0.2"/>
  <cols>
    <col min="1" max="1" width="5.5703125" style="66" customWidth="1"/>
    <col min="2" max="2" width="27.7109375" style="66" customWidth="1"/>
    <col min="3" max="3" width="13.5703125" style="66" customWidth="1"/>
    <col min="4" max="4" width="10.140625" style="66" customWidth="1"/>
    <col min="5" max="5" width="10.85546875" style="66" customWidth="1"/>
    <col min="6" max="6" width="10.5703125" style="66" customWidth="1"/>
    <col min="7" max="7" width="16" style="66" customWidth="1"/>
    <col min="8" max="8" width="12" style="66" customWidth="1"/>
    <col min="9" max="9" width="9.140625" style="66"/>
    <col min="10" max="10" width="13.5703125" style="66" customWidth="1"/>
    <col min="11" max="11" width="9.42578125" style="66" customWidth="1"/>
    <col min="12" max="12" width="10.7109375" style="66" customWidth="1"/>
    <col min="13" max="13" width="9.5703125" style="66" customWidth="1"/>
    <col min="14" max="14" width="11.5703125" style="66" customWidth="1"/>
    <col min="15" max="15" width="11.85546875" style="66" customWidth="1"/>
    <col min="16" max="16" width="9.5703125" style="66" customWidth="1"/>
    <col min="17" max="17" width="11.140625" style="66" customWidth="1"/>
    <col min="18" max="18" width="10.85546875" style="66" customWidth="1"/>
    <col min="19" max="19" width="11.140625" style="66" customWidth="1"/>
    <col min="20" max="16384" width="9.140625" style="66"/>
  </cols>
  <sheetData>
    <row r="2" spans="1:19" s="94" customFormat="1" ht="15" customHeight="1" x14ac:dyDescent="0.3">
      <c r="A2" s="92" t="s">
        <v>79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s="94" customFormat="1" ht="18.75" x14ac:dyDescent="0.3">
      <c r="A3" s="95" t="s">
        <v>68</v>
      </c>
      <c r="B3" s="95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s="87" customFormat="1" ht="56.25" customHeight="1" x14ac:dyDescent="0.25">
      <c r="A4" s="162" t="s">
        <v>172</v>
      </c>
      <c r="B4" s="163"/>
      <c r="C4" s="163"/>
      <c r="D4" s="163"/>
      <c r="E4" s="163"/>
      <c r="F4" s="163"/>
      <c r="G4" s="163"/>
      <c r="H4" s="163"/>
      <c r="I4" s="163"/>
      <c r="J4" s="164"/>
      <c r="K4" s="160" t="s">
        <v>173</v>
      </c>
      <c r="L4" s="160"/>
      <c r="M4" s="160"/>
      <c r="N4" s="160" t="s">
        <v>174</v>
      </c>
      <c r="O4" s="160"/>
      <c r="P4" s="160"/>
      <c r="Q4" s="161" t="s">
        <v>175</v>
      </c>
      <c r="R4" s="161"/>
      <c r="S4" s="161"/>
    </row>
    <row r="5" spans="1:19" ht="140.25" x14ac:dyDescent="0.2">
      <c r="A5" s="9" t="s">
        <v>16</v>
      </c>
      <c r="B5" s="10" t="s">
        <v>17</v>
      </c>
      <c r="C5" s="10" t="s">
        <v>18</v>
      </c>
      <c r="D5" s="10" t="s">
        <v>19</v>
      </c>
      <c r="E5" s="10" t="s">
        <v>8</v>
      </c>
      <c r="F5" s="10" t="s">
        <v>20</v>
      </c>
      <c r="G5" s="10" t="s">
        <v>21</v>
      </c>
      <c r="H5" s="10" t="s">
        <v>22</v>
      </c>
      <c r="I5" s="10" t="s">
        <v>13</v>
      </c>
      <c r="J5" s="15" t="s">
        <v>23</v>
      </c>
      <c r="K5" s="14" t="s">
        <v>6</v>
      </c>
      <c r="L5" s="14" t="s">
        <v>7</v>
      </c>
      <c r="M5" s="86" t="s">
        <v>8</v>
      </c>
      <c r="N5" s="14" t="s">
        <v>6</v>
      </c>
      <c r="O5" s="14" t="s">
        <v>7</v>
      </c>
      <c r="P5" s="86" t="s">
        <v>8</v>
      </c>
      <c r="Q5" s="14" t="s">
        <v>6</v>
      </c>
      <c r="R5" s="14" t="s">
        <v>7</v>
      </c>
      <c r="S5" s="86" t="s">
        <v>8</v>
      </c>
    </row>
    <row r="6" spans="1:19" ht="38.25" x14ac:dyDescent="0.2">
      <c r="A6" s="85">
        <v>1</v>
      </c>
      <c r="B6" s="19" t="s">
        <v>139</v>
      </c>
      <c r="C6" s="72">
        <v>0</v>
      </c>
      <c r="D6" s="74">
        <v>0</v>
      </c>
      <c r="E6" s="75">
        <f>C6-D6</f>
        <v>0</v>
      </c>
      <c r="F6" s="67">
        <v>39082</v>
      </c>
      <c r="G6" s="68" t="s">
        <v>49</v>
      </c>
      <c r="H6" s="12" t="s">
        <v>69</v>
      </c>
      <c r="I6" s="12" t="s">
        <v>24</v>
      </c>
      <c r="J6" s="51" t="s">
        <v>72</v>
      </c>
      <c r="K6" s="73"/>
      <c r="L6" s="73"/>
      <c r="M6" s="73"/>
      <c r="N6" s="73">
        <v>0</v>
      </c>
      <c r="O6" s="73">
        <v>0</v>
      </c>
      <c r="P6" s="73"/>
      <c r="Q6" s="80">
        <f>C6+K6-N6</f>
        <v>0</v>
      </c>
      <c r="R6" s="80">
        <f>D6+L6-O6</f>
        <v>0</v>
      </c>
      <c r="S6" s="80">
        <f>Q6-R6</f>
        <v>0</v>
      </c>
    </row>
    <row r="7" spans="1:19" ht="38.25" x14ac:dyDescent="0.2">
      <c r="A7" s="85">
        <v>2</v>
      </c>
      <c r="B7" s="19" t="s">
        <v>140</v>
      </c>
      <c r="C7" s="72">
        <v>0</v>
      </c>
      <c r="D7" s="74">
        <v>0</v>
      </c>
      <c r="E7" s="75">
        <f t="shared" ref="E7:E12" si="0">C7-D7</f>
        <v>0</v>
      </c>
      <c r="F7" s="67">
        <v>39082</v>
      </c>
      <c r="G7" s="68" t="s">
        <v>49</v>
      </c>
      <c r="H7" s="12" t="s">
        <v>69</v>
      </c>
      <c r="I7" s="12" t="s">
        <v>24</v>
      </c>
      <c r="J7" s="51" t="s">
        <v>72</v>
      </c>
      <c r="K7" s="73"/>
      <c r="L7" s="73"/>
      <c r="M7" s="73"/>
      <c r="N7" s="73">
        <v>0</v>
      </c>
      <c r="O7" s="73">
        <v>0</v>
      </c>
      <c r="P7" s="73"/>
      <c r="Q7" s="80">
        <f t="shared" ref="Q7:R12" si="1">C7+K7-N7</f>
        <v>0</v>
      </c>
      <c r="R7" s="80">
        <f t="shared" si="1"/>
        <v>0</v>
      </c>
      <c r="S7" s="80">
        <f t="shared" ref="S7:S12" si="2">Q7-R7</f>
        <v>0</v>
      </c>
    </row>
    <row r="8" spans="1:19" ht="38.25" x14ac:dyDescent="0.2">
      <c r="A8" s="85">
        <v>3</v>
      </c>
      <c r="B8" s="19" t="s">
        <v>141</v>
      </c>
      <c r="C8" s="72">
        <v>0</v>
      </c>
      <c r="D8" s="74">
        <v>0</v>
      </c>
      <c r="E8" s="75">
        <f t="shared" si="0"/>
        <v>0</v>
      </c>
      <c r="F8" s="67">
        <v>39082</v>
      </c>
      <c r="G8" s="68" t="s">
        <v>49</v>
      </c>
      <c r="H8" s="12" t="s">
        <v>69</v>
      </c>
      <c r="I8" s="12" t="s">
        <v>24</v>
      </c>
      <c r="J8" s="51" t="s">
        <v>72</v>
      </c>
      <c r="K8" s="73"/>
      <c r="L8" s="73"/>
      <c r="M8" s="73"/>
      <c r="N8" s="73">
        <v>0</v>
      </c>
      <c r="O8" s="73">
        <v>0</v>
      </c>
      <c r="P8" s="73"/>
      <c r="Q8" s="80">
        <f t="shared" si="1"/>
        <v>0</v>
      </c>
      <c r="R8" s="80">
        <f t="shared" si="1"/>
        <v>0</v>
      </c>
      <c r="S8" s="80">
        <f t="shared" si="2"/>
        <v>0</v>
      </c>
    </row>
    <row r="9" spans="1:19" ht="25.5" x14ac:dyDescent="0.2">
      <c r="A9" s="85">
        <v>4</v>
      </c>
      <c r="B9" s="19" t="s">
        <v>142</v>
      </c>
      <c r="C9" s="72">
        <v>0</v>
      </c>
      <c r="D9" s="74">
        <v>0</v>
      </c>
      <c r="E9" s="75">
        <f t="shared" si="0"/>
        <v>0</v>
      </c>
      <c r="F9" s="67">
        <v>39417</v>
      </c>
      <c r="G9" s="68" t="s">
        <v>143</v>
      </c>
      <c r="H9" s="12" t="s">
        <v>69</v>
      </c>
      <c r="I9" s="12" t="s">
        <v>24</v>
      </c>
      <c r="J9" s="51" t="s">
        <v>72</v>
      </c>
      <c r="K9" s="73"/>
      <c r="L9" s="73"/>
      <c r="M9" s="73"/>
      <c r="N9" s="73">
        <v>0</v>
      </c>
      <c r="O9" s="73">
        <v>0</v>
      </c>
      <c r="P9" s="73"/>
      <c r="Q9" s="80">
        <f t="shared" si="1"/>
        <v>0</v>
      </c>
      <c r="R9" s="80">
        <f t="shared" si="1"/>
        <v>0</v>
      </c>
      <c r="S9" s="80">
        <f t="shared" si="2"/>
        <v>0</v>
      </c>
    </row>
    <row r="10" spans="1:19" ht="25.5" x14ac:dyDescent="0.2">
      <c r="A10" s="85">
        <v>5</v>
      </c>
      <c r="B10" s="19" t="s">
        <v>144</v>
      </c>
      <c r="C10" s="72">
        <v>0</v>
      </c>
      <c r="D10" s="74">
        <v>0</v>
      </c>
      <c r="E10" s="75">
        <f t="shared" si="0"/>
        <v>0</v>
      </c>
      <c r="F10" s="67">
        <v>39082</v>
      </c>
      <c r="G10" s="68" t="s">
        <v>49</v>
      </c>
      <c r="H10" s="12" t="s">
        <v>69</v>
      </c>
      <c r="I10" s="12" t="s">
        <v>24</v>
      </c>
      <c r="J10" s="51" t="s">
        <v>72</v>
      </c>
      <c r="K10" s="73"/>
      <c r="L10" s="73"/>
      <c r="M10" s="73"/>
      <c r="N10" s="73">
        <v>0</v>
      </c>
      <c r="O10" s="73">
        <v>0</v>
      </c>
      <c r="P10" s="73"/>
      <c r="Q10" s="80">
        <f t="shared" si="1"/>
        <v>0</v>
      </c>
      <c r="R10" s="80">
        <f t="shared" si="1"/>
        <v>0</v>
      </c>
      <c r="S10" s="80">
        <f t="shared" si="2"/>
        <v>0</v>
      </c>
    </row>
    <row r="11" spans="1:19" ht="25.5" x14ac:dyDescent="0.2">
      <c r="A11" s="85">
        <v>6</v>
      </c>
      <c r="B11" s="19" t="s">
        <v>145</v>
      </c>
      <c r="C11" s="72">
        <v>0</v>
      </c>
      <c r="D11" s="74">
        <v>0</v>
      </c>
      <c r="E11" s="75">
        <f t="shared" si="0"/>
        <v>0</v>
      </c>
      <c r="F11" s="67">
        <v>39435</v>
      </c>
      <c r="G11" s="68" t="s">
        <v>50</v>
      </c>
      <c r="H11" s="12" t="s">
        <v>69</v>
      </c>
      <c r="I11" s="12" t="s">
        <v>24</v>
      </c>
      <c r="J11" s="51" t="s">
        <v>72</v>
      </c>
      <c r="K11" s="73"/>
      <c r="L11" s="73"/>
      <c r="M11" s="73"/>
      <c r="N11" s="73">
        <v>0</v>
      </c>
      <c r="O11" s="73">
        <v>0</v>
      </c>
      <c r="P11" s="73"/>
      <c r="Q11" s="80">
        <f t="shared" si="1"/>
        <v>0</v>
      </c>
      <c r="R11" s="80">
        <f t="shared" si="1"/>
        <v>0</v>
      </c>
      <c r="S11" s="80">
        <f t="shared" si="2"/>
        <v>0</v>
      </c>
    </row>
    <row r="12" spans="1:19" ht="25.5" x14ac:dyDescent="0.2">
      <c r="A12" s="85">
        <v>7</v>
      </c>
      <c r="B12" s="19" t="s">
        <v>146</v>
      </c>
      <c r="C12" s="72">
        <v>0</v>
      </c>
      <c r="D12" s="74">
        <v>0</v>
      </c>
      <c r="E12" s="75">
        <f t="shared" si="0"/>
        <v>0</v>
      </c>
      <c r="F12" s="67">
        <v>39416</v>
      </c>
      <c r="G12" s="68" t="s">
        <v>51</v>
      </c>
      <c r="H12" s="12" t="s">
        <v>69</v>
      </c>
      <c r="I12" s="12" t="s">
        <v>24</v>
      </c>
      <c r="J12" s="51" t="s">
        <v>72</v>
      </c>
      <c r="K12" s="73"/>
      <c r="L12" s="73"/>
      <c r="M12" s="73"/>
      <c r="N12" s="73">
        <v>0</v>
      </c>
      <c r="O12" s="73">
        <v>0</v>
      </c>
      <c r="P12" s="73"/>
      <c r="Q12" s="80">
        <f t="shared" si="1"/>
        <v>0</v>
      </c>
      <c r="R12" s="80">
        <f t="shared" si="1"/>
        <v>0</v>
      </c>
      <c r="S12" s="80">
        <f t="shared" si="2"/>
        <v>0</v>
      </c>
    </row>
    <row r="13" spans="1:19" ht="25.5" x14ac:dyDescent="0.2">
      <c r="A13" s="85">
        <v>8</v>
      </c>
      <c r="B13" s="19" t="s">
        <v>40</v>
      </c>
      <c r="C13" s="72">
        <v>7560</v>
      </c>
      <c r="D13" s="74">
        <v>7560</v>
      </c>
      <c r="E13" s="75">
        <f t="shared" ref="E13:E32" si="3">C13-D13</f>
        <v>0</v>
      </c>
      <c r="F13" s="67">
        <v>39435</v>
      </c>
      <c r="G13" s="68" t="s">
        <v>50</v>
      </c>
      <c r="H13" s="12" t="s">
        <v>69</v>
      </c>
      <c r="I13" s="12" t="s">
        <v>24</v>
      </c>
      <c r="J13" s="51" t="s">
        <v>72</v>
      </c>
      <c r="K13" s="73"/>
      <c r="L13" s="73"/>
      <c r="M13" s="73"/>
      <c r="N13" s="73"/>
      <c r="O13" s="73"/>
      <c r="P13" s="73"/>
      <c r="Q13" s="80">
        <f>C13+K13-N13</f>
        <v>7560</v>
      </c>
      <c r="R13" s="80">
        <f>D13+L13-O13</f>
        <v>7560</v>
      </c>
      <c r="S13" s="80">
        <f t="shared" ref="S13" si="4">Q13-R13</f>
        <v>0</v>
      </c>
    </row>
    <row r="14" spans="1:19" ht="25.5" x14ac:dyDescent="0.2">
      <c r="A14" s="85">
        <v>9</v>
      </c>
      <c r="B14" s="19" t="s">
        <v>25</v>
      </c>
      <c r="C14" s="72">
        <v>2646</v>
      </c>
      <c r="D14" s="74">
        <v>2646</v>
      </c>
      <c r="E14" s="75">
        <f t="shared" si="3"/>
        <v>0</v>
      </c>
      <c r="F14" s="67">
        <v>39416</v>
      </c>
      <c r="G14" s="68" t="s">
        <v>51</v>
      </c>
      <c r="H14" s="12" t="s">
        <v>69</v>
      </c>
      <c r="I14" s="12" t="s">
        <v>24</v>
      </c>
      <c r="J14" s="51" t="s">
        <v>72</v>
      </c>
      <c r="K14" s="73"/>
      <c r="L14" s="73"/>
      <c r="M14" s="73"/>
      <c r="N14" s="73"/>
      <c r="O14" s="73"/>
      <c r="P14" s="73"/>
      <c r="Q14" s="80">
        <f t="shared" ref="Q14:Q20" si="5">C14+K14-N14</f>
        <v>2646</v>
      </c>
      <c r="R14" s="80">
        <f t="shared" ref="R14:R20" si="6">D14+L14-O14</f>
        <v>2646</v>
      </c>
      <c r="S14" s="80">
        <f t="shared" ref="S14:S49" si="7">Q14-R14</f>
        <v>0</v>
      </c>
    </row>
    <row r="15" spans="1:19" ht="25.5" x14ac:dyDescent="0.2">
      <c r="A15" s="85"/>
      <c r="B15" s="19" t="s">
        <v>25</v>
      </c>
      <c r="C15" s="72">
        <v>2646</v>
      </c>
      <c r="D15" s="74">
        <v>2646</v>
      </c>
      <c r="E15" s="75">
        <f t="shared" si="3"/>
        <v>0</v>
      </c>
      <c r="F15" s="67">
        <v>39416</v>
      </c>
      <c r="G15" s="68" t="s">
        <v>51</v>
      </c>
      <c r="H15" s="12" t="s">
        <v>69</v>
      </c>
      <c r="I15" s="12" t="s">
        <v>24</v>
      </c>
      <c r="J15" s="51" t="s">
        <v>72</v>
      </c>
      <c r="K15" s="73"/>
      <c r="L15" s="73"/>
      <c r="M15" s="73"/>
      <c r="N15" s="73"/>
      <c r="O15" s="73"/>
      <c r="P15" s="73"/>
      <c r="Q15" s="80">
        <f t="shared" si="5"/>
        <v>2646</v>
      </c>
      <c r="R15" s="80">
        <f t="shared" si="6"/>
        <v>2646</v>
      </c>
      <c r="S15" s="80">
        <f t="shared" si="7"/>
        <v>0</v>
      </c>
    </row>
    <row r="16" spans="1:19" ht="25.5" x14ac:dyDescent="0.2">
      <c r="A16" s="85"/>
      <c r="B16" s="19" t="s">
        <v>25</v>
      </c>
      <c r="C16" s="72">
        <v>2646</v>
      </c>
      <c r="D16" s="74">
        <v>2646</v>
      </c>
      <c r="E16" s="75">
        <f t="shared" ref="E16" si="8">C16-D16</f>
        <v>0</v>
      </c>
      <c r="F16" s="67">
        <v>39416</v>
      </c>
      <c r="G16" s="68" t="s">
        <v>51</v>
      </c>
      <c r="H16" s="12" t="s">
        <v>69</v>
      </c>
      <c r="I16" s="12" t="s">
        <v>24</v>
      </c>
      <c r="J16" s="51" t="s">
        <v>72</v>
      </c>
      <c r="K16" s="73"/>
      <c r="L16" s="73"/>
      <c r="M16" s="73"/>
      <c r="N16" s="73"/>
      <c r="O16" s="73"/>
      <c r="P16" s="73"/>
      <c r="Q16" s="80">
        <f t="shared" si="5"/>
        <v>2646</v>
      </c>
      <c r="R16" s="80">
        <f t="shared" si="6"/>
        <v>2646</v>
      </c>
      <c r="S16" s="80">
        <f t="shared" si="7"/>
        <v>0</v>
      </c>
    </row>
    <row r="17" spans="1:19" ht="25.5" x14ac:dyDescent="0.2">
      <c r="A17" s="85">
        <v>10</v>
      </c>
      <c r="B17" s="19" t="s">
        <v>41</v>
      </c>
      <c r="C17" s="72">
        <v>4900</v>
      </c>
      <c r="D17" s="74">
        <v>4900</v>
      </c>
      <c r="E17" s="75">
        <f t="shared" si="3"/>
        <v>0</v>
      </c>
      <c r="F17" s="67">
        <v>39435</v>
      </c>
      <c r="G17" s="68" t="s">
        <v>50</v>
      </c>
      <c r="H17" s="12" t="s">
        <v>69</v>
      </c>
      <c r="I17" s="12" t="s">
        <v>24</v>
      </c>
      <c r="J17" s="51" t="s">
        <v>72</v>
      </c>
      <c r="K17" s="73"/>
      <c r="L17" s="73"/>
      <c r="M17" s="73"/>
      <c r="N17" s="73"/>
      <c r="O17" s="73"/>
      <c r="P17" s="73"/>
      <c r="Q17" s="80">
        <f t="shared" si="5"/>
        <v>4900</v>
      </c>
      <c r="R17" s="80">
        <f t="shared" si="6"/>
        <v>4900</v>
      </c>
      <c r="S17" s="80">
        <f t="shared" si="7"/>
        <v>0</v>
      </c>
    </row>
    <row r="18" spans="1:19" ht="25.5" x14ac:dyDescent="0.2">
      <c r="A18" s="85">
        <v>11</v>
      </c>
      <c r="B18" s="19" t="s">
        <v>147</v>
      </c>
      <c r="C18" s="72">
        <v>0</v>
      </c>
      <c r="D18" s="74">
        <v>0</v>
      </c>
      <c r="E18" s="75">
        <f t="shared" si="3"/>
        <v>0</v>
      </c>
      <c r="F18" s="67">
        <v>39416</v>
      </c>
      <c r="G18" s="68" t="s">
        <v>51</v>
      </c>
      <c r="H18" s="12" t="s">
        <v>69</v>
      </c>
      <c r="I18" s="12" t="s">
        <v>24</v>
      </c>
      <c r="J18" s="51" t="s">
        <v>72</v>
      </c>
      <c r="K18" s="73"/>
      <c r="L18" s="73"/>
      <c r="M18" s="73"/>
      <c r="N18" s="73">
        <v>0</v>
      </c>
      <c r="O18" s="73">
        <v>0</v>
      </c>
      <c r="P18" s="73"/>
      <c r="Q18" s="80">
        <f t="shared" si="5"/>
        <v>0</v>
      </c>
      <c r="R18" s="80">
        <f t="shared" si="6"/>
        <v>0</v>
      </c>
      <c r="S18" s="80">
        <f t="shared" si="7"/>
        <v>0</v>
      </c>
    </row>
    <row r="19" spans="1:19" ht="25.5" x14ac:dyDescent="0.2">
      <c r="A19" s="85"/>
      <c r="B19" s="19" t="s">
        <v>147</v>
      </c>
      <c r="C19" s="72">
        <v>0</v>
      </c>
      <c r="D19" s="74">
        <v>0</v>
      </c>
      <c r="E19" s="75">
        <f t="shared" si="3"/>
        <v>0</v>
      </c>
      <c r="F19" s="67">
        <v>39416</v>
      </c>
      <c r="G19" s="68" t="s">
        <v>51</v>
      </c>
      <c r="H19" s="12" t="s">
        <v>69</v>
      </c>
      <c r="I19" s="12" t="s">
        <v>24</v>
      </c>
      <c r="J19" s="51" t="s">
        <v>72</v>
      </c>
      <c r="K19" s="73"/>
      <c r="L19" s="73"/>
      <c r="M19" s="73"/>
      <c r="N19" s="73">
        <v>0</v>
      </c>
      <c r="O19" s="73">
        <v>0</v>
      </c>
      <c r="P19" s="73"/>
      <c r="Q19" s="80">
        <f t="shared" si="5"/>
        <v>0</v>
      </c>
      <c r="R19" s="80">
        <f t="shared" si="6"/>
        <v>0</v>
      </c>
      <c r="S19" s="80">
        <f t="shared" si="7"/>
        <v>0</v>
      </c>
    </row>
    <row r="20" spans="1:19" ht="25.5" x14ac:dyDescent="0.2">
      <c r="A20" s="85"/>
      <c r="B20" s="19" t="s">
        <v>147</v>
      </c>
      <c r="C20" s="72">
        <v>0</v>
      </c>
      <c r="D20" s="74">
        <v>0</v>
      </c>
      <c r="E20" s="75">
        <f>C20-D20</f>
        <v>0</v>
      </c>
      <c r="F20" s="67">
        <v>39416</v>
      </c>
      <c r="G20" s="68" t="s">
        <v>51</v>
      </c>
      <c r="H20" s="12" t="s">
        <v>69</v>
      </c>
      <c r="I20" s="12" t="s">
        <v>24</v>
      </c>
      <c r="J20" s="51" t="s">
        <v>72</v>
      </c>
      <c r="K20" s="73"/>
      <c r="L20" s="73"/>
      <c r="M20" s="73"/>
      <c r="N20" s="73">
        <v>0</v>
      </c>
      <c r="O20" s="73">
        <v>0</v>
      </c>
      <c r="P20" s="73"/>
      <c r="Q20" s="80">
        <f t="shared" si="5"/>
        <v>0</v>
      </c>
      <c r="R20" s="80">
        <f t="shared" si="6"/>
        <v>0</v>
      </c>
      <c r="S20" s="80">
        <f t="shared" si="7"/>
        <v>0</v>
      </c>
    </row>
    <row r="21" spans="1:19" ht="25.5" x14ac:dyDescent="0.2">
      <c r="A21" s="85">
        <v>12</v>
      </c>
      <c r="B21" s="19" t="s">
        <v>42</v>
      </c>
      <c r="C21" s="72">
        <v>5250</v>
      </c>
      <c r="D21" s="74">
        <v>5250</v>
      </c>
      <c r="E21" s="75">
        <f t="shared" si="3"/>
        <v>0</v>
      </c>
      <c r="F21" s="67">
        <v>39435</v>
      </c>
      <c r="G21" s="68" t="s">
        <v>50</v>
      </c>
      <c r="H21" s="12" t="s">
        <v>69</v>
      </c>
      <c r="I21" s="12" t="s">
        <v>24</v>
      </c>
      <c r="J21" s="51" t="s">
        <v>72</v>
      </c>
      <c r="K21" s="73"/>
      <c r="L21" s="73"/>
      <c r="M21" s="73"/>
      <c r="N21" s="73"/>
      <c r="O21" s="73"/>
      <c r="P21" s="73"/>
      <c r="Q21" s="80">
        <f>C21+K21-N21</f>
        <v>5250</v>
      </c>
      <c r="R21" s="80">
        <f>D21+L21-O21</f>
        <v>5250</v>
      </c>
      <c r="S21" s="80">
        <f t="shared" si="7"/>
        <v>0</v>
      </c>
    </row>
    <row r="22" spans="1:19" ht="25.5" x14ac:dyDescent="0.2">
      <c r="A22" s="85">
        <v>13</v>
      </c>
      <c r="B22" s="19" t="s">
        <v>43</v>
      </c>
      <c r="C22" s="76">
        <v>1475</v>
      </c>
      <c r="D22" s="77">
        <v>1475</v>
      </c>
      <c r="E22" s="78">
        <f t="shared" si="3"/>
        <v>0</v>
      </c>
      <c r="F22" s="67">
        <v>39435</v>
      </c>
      <c r="G22" s="68" t="s">
        <v>52</v>
      </c>
      <c r="H22" s="12" t="s">
        <v>69</v>
      </c>
      <c r="I22" s="12" t="s">
        <v>24</v>
      </c>
      <c r="J22" s="51" t="s">
        <v>72</v>
      </c>
      <c r="K22" s="73"/>
      <c r="L22" s="73"/>
      <c r="M22" s="73"/>
      <c r="N22" s="73"/>
      <c r="O22" s="73"/>
      <c r="P22" s="73"/>
      <c r="Q22" s="80">
        <f t="shared" ref="Q22:Q25" si="9">C22+K22-N22</f>
        <v>1475</v>
      </c>
      <c r="R22" s="80">
        <f t="shared" ref="R22:R25" si="10">D22+L22-O22</f>
        <v>1475</v>
      </c>
      <c r="S22" s="80">
        <f t="shared" si="7"/>
        <v>0</v>
      </c>
    </row>
    <row r="23" spans="1:19" ht="51" x14ac:dyDescent="0.2">
      <c r="A23" s="85">
        <v>14</v>
      </c>
      <c r="B23" s="19" t="s">
        <v>48</v>
      </c>
      <c r="C23" s="79">
        <v>0</v>
      </c>
      <c r="D23" s="79">
        <v>0</v>
      </c>
      <c r="E23" s="79">
        <f t="shared" si="3"/>
        <v>0</v>
      </c>
      <c r="F23" s="67">
        <v>42387</v>
      </c>
      <c r="G23" s="68" t="s">
        <v>77</v>
      </c>
      <c r="H23" s="12" t="s">
        <v>69</v>
      </c>
      <c r="I23" s="12" t="s">
        <v>24</v>
      </c>
      <c r="J23" s="51" t="s">
        <v>72</v>
      </c>
      <c r="K23" s="73"/>
      <c r="L23" s="73"/>
      <c r="M23" s="73"/>
      <c r="N23" s="72">
        <v>0</v>
      </c>
      <c r="O23" s="72">
        <v>0</v>
      </c>
      <c r="P23" s="80"/>
      <c r="Q23" s="80">
        <f t="shared" si="9"/>
        <v>0</v>
      </c>
      <c r="R23" s="80">
        <f t="shared" si="10"/>
        <v>0</v>
      </c>
      <c r="S23" s="80">
        <f t="shared" ref="S23:S25" si="11">Q23-R23</f>
        <v>0</v>
      </c>
    </row>
    <row r="24" spans="1:19" ht="25.5" x14ac:dyDescent="0.2">
      <c r="A24" s="85">
        <v>15</v>
      </c>
      <c r="B24" s="19" t="s">
        <v>148</v>
      </c>
      <c r="C24" s="72">
        <v>0</v>
      </c>
      <c r="D24" s="74">
        <v>0</v>
      </c>
      <c r="E24" s="75">
        <f t="shared" si="3"/>
        <v>0</v>
      </c>
      <c r="F24" s="67">
        <v>39661</v>
      </c>
      <c r="G24" s="68" t="s">
        <v>53</v>
      </c>
      <c r="H24" s="12" t="s">
        <v>69</v>
      </c>
      <c r="I24" s="12" t="s">
        <v>24</v>
      </c>
      <c r="J24" s="51" t="s">
        <v>72</v>
      </c>
      <c r="K24" s="73"/>
      <c r="L24" s="73"/>
      <c r="M24" s="73"/>
      <c r="N24" s="73">
        <v>0</v>
      </c>
      <c r="O24" s="73">
        <v>0</v>
      </c>
      <c r="P24" s="73"/>
      <c r="Q24" s="80">
        <f t="shared" si="9"/>
        <v>0</v>
      </c>
      <c r="R24" s="80">
        <f t="shared" si="10"/>
        <v>0</v>
      </c>
      <c r="S24" s="80">
        <f t="shared" si="11"/>
        <v>0</v>
      </c>
    </row>
    <row r="25" spans="1:19" ht="25.5" x14ac:dyDescent="0.2">
      <c r="A25" s="85">
        <v>16</v>
      </c>
      <c r="B25" s="19" t="s">
        <v>149</v>
      </c>
      <c r="C25" s="72">
        <v>0</v>
      </c>
      <c r="D25" s="74">
        <v>0</v>
      </c>
      <c r="E25" s="75">
        <f t="shared" si="3"/>
        <v>0</v>
      </c>
      <c r="F25" s="67">
        <v>39741</v>
      </c>
      <c r="G25" s="68" t="s">
        <v>150</v>
      </c>
      <c r="H25" s="12" t="s">
        <v>69</v>
      </c>
      <c r="I25" s="12" t="s">
        <v>24</v>
      </c>
      <c r="J25" s="51" t="s">
        <v>72</v>
      </c>
      <c r="K25" s="73"/>
      <c r="L25" s="73"/>
      <c r="M25" s="73"/>
      <c r="N25" s="73">
        <v>0</v>
      </c>
      <c r="O25" s="73">
        <v>0</v>
      </c>
      <c r="P25" s="73"/>
      <c r="Q25" s="80">
        <f t="shared" si="9"/>
        <v>0</v>
      </c>
      <c r="R25" s="80">
        <f t="shared" si="10"/>
        <v>0</v>
      </c>
      <c r="S25" s="80">
        <f t="shared" si="11"/>
        <v>0</v>
      </c>
    </row>
    <row r="26" spans="1:19" ht="25.5" x14ac:dyDescent="0.2">
      <c r="A26" s="85">
        <v>17</v>
      </c>
      <c r="B26" s="19" t="s">
        <v>44</v>
      </c>
      <c r="C26" s="72">
        <v>5542</v>
      </c>
      <c r="D26" s="74">
        <v>5542</v>
      </c>
      <c r="E26" s="75">
        <f t="shared" si="3"/>
        <v>0</v>
      </c>
      <c r="F26" s="67">
        <v>39661</v>
      </c>
      <c r="G26" s="68" t="s">
        <v>53</v>
      </c>
      <c r="H26" s="12" t="s">
        <v>69</v>
      </c>
      <c r="I26" s="12" t="s">
        <v>24</v>
      </c>
      <c r="J26" s="51" t="s">
        <v>72</v>
      </c>
      <c r="K26" s="73"/>
      <c r="L26" s="73"/>
      <c r="M26" s="73"/>
      <c r="N26" s="73"/>
      <c r="O26" s="73"/>
      <c r="P26" s="73"/>
      <c r="Q26" s="80">
        <f>C26+K26-N26</f>
        <v>5542</v>
      </c>
      <c r="R26" s="80">
        <f>D26+L26-O26</f>
        <v>5542</v>
      </c>
      <c r="S26" s="80">
        <f t="shared" si="7"/>
        <v>0</v>
      </c>
    </row>
    <row r="27" spans="1:19" ht="25.5" x14ac:dyDescent="0.2">
      <c r="A27" s="85">
        <v>18</v>
      </c>
      <c r="B27" s="19" t="s">
        <v>151</v>
      </c>
      <c r="C27" s="72">
        <v>0</v>
      </c>
      <c r="D27" s="74">
        <v>0</v>
      </c>
      <c r="E27" s="75">
        <v>0</v>
      </c>
      <c r="F27" s="67">
        <v>40539</v>
      </c>
      <c r="G27" s="68" t="s">
        <v>152</v>
      </c>
      <c r="H27" s="12" t="s">
        <v>69</v>
      </c>
      <c r="I27" s="12" t="s">
        <v>24</v>
      </c>
      <c r="J27" s="51" t="s">
        <v>72</v>
      </c>
      <c r="K27" s="73"/>
      <c r="L27" s="73"/>
      <c r="M27" s="73"/>
      <c r="N27" s="73">
        <v>0</v>
      </c>
      <c r="O27" s="73">
        <v>0</v>
      </c>
      <c r="P27" s="73"/>
      <c r="Q27" s="80">
        <f t="shared" ref="Q27:R29" si="12">C27+K27-N27</f>
        <v>0</v>
      </c>
      <c r="R27" s="80">
        <f t="shared" si="12"/>
        <v>0</v>
      </c>
      <c r="S27" s="80">
        <f t="shared" si="7"/>
        <v>0</v>
      </c>
    </row>
    <row r="28" spans="1:19" ht="25.5" x14ac:dyDescent="0.2">
      <c r="A28" s="85">
        <v>19</v>
      </c>
      <c r="B28" s="19" t="s">
        <v>151</v>
      </c>
      <c r="C28" s="72">
        <v>0</v>
      </c>
      <c r="D28" s="74">
        <v>0</v>
      </c>
      <c r="E28" s="75">
        <f t="shared" si="3"/>
        <v>0</v>
      </c>
      <c r="F28" s="67">
        <v>41088</v>
      </c>
      <c r="G28" s="68" t="s">
        <v>53</v>
      </c>
      <c r="H28" s="12" t="s">
        <v>69</v>
      </c>
      <c r="I28" s="12" t="s">
        <v>24</v>
      </c>
      <c r="J28" s="51" t="s">
        <v>72</v>
      </c>
      <c r="K28" s="73"/>
      <c r="L28" s="73"/>
      <c r="M28" s="73"/>
      <c r="N28" s="73">
        <v>0</v>
      </c>
      <c r="O28" s="73">
        <v>0</v>
      </c>
      <c r="P28" s="73"/>
      <c r="Q28" s="80">
        <f t="shared" si="12"/>
        <v>0</v>
      </c>
      <c r="R28" s="80">
        <f t="shared" si="12"/>
        <v>0</v>
      </c>
      <c r="S28" s="80">
        <f t="shared" si="7"/>
        <v>0</v>
      </c>
    </row>
    <row r="29" spans="1:19" ht="25.5" x14ac:dyDescent="0.2">
      <c r="A29" s="85">
        <v>20</v>
      </c>
      <c r="B29" s="19" t="s">
        <v>153</v>
      </c>
      <c r="C29" s="72">
        <v>0</v>
      </c>
      <c r="D29" s="74">
        <v>0</v>
      </c>
      <c r="E29" s="75">
        <f t="shared" si="3"/>
        <v>0</v>
      </c>
      <c r="F29" s="67">
        <v>41088</v>
      </c>
      <c r="G29" s="68" t="s">
        <v>49</v>
      </c>
      <c r="H29" s="12" t="s">
        <v>69</v>
      </c>
      <c r="I29" s="12" t="s">
        <v>24</v>
      </c>
      <c r="J29" s="51" t="s">
        <v>72</v>
      </c>
      <c r="K29" s="73"/>
      <c r="L29" s="73"/>
      <c r="M29" s="73"/>
      <c r="N29" s="73">
        <v>0</v>
      </c>
      <c r="O29" s="73">
        <v>0</v>
      </c>
      <c r="P29" s="73"/>
      <c r="Q29" s="80">
        <f t="shared" si="12"/>
        <v>0</v>
      </c>
      <c r="R29" s="80">
        <f t="shared" si="12"/>
        <v>0</v>
      </c>
      <c r="S29" s="80">
        <f t="shared" si="7"/>
        <v>0</v>
      </c>
    </row>
    <row r="30" spans="1:19" ht="25.5" x14ac:dyDescent="0.2">
      <c r="A30" s="85">
        <v>21</v>
      </c>
      <c r="B30" s="19" t="s">
        <v>45</v>
      </c>
      <c r="C30" s="72">
        <v>3300</v>
      </c>
      <c r="D30" s="74">
        <v>3300</v>
      </c>
      <c r="E30" s="75">
        <f t="shared" si="3"/>
        <v>0</v>
      </c>
      <c r="F30" s="67">
        <v>40941</v>
      </c>
      <c r="G30" s="68" t="s">
        <v>54</v>
      </c>
      <c r="H30" s="12" t="s">
        <v>69</v>
      </c>
      <c r="I30" s="12" t="s">
        <v>24</v>
      </c>
      <c r="J30" s="51" t="s">
        <v>72</v>
      </c>
      <c r="K30" s="73"/>
      <c r="L30" s="73"/>
      <c r="M30" s="73"/>
      <c r="N30" s="73"/>
      <c r="O30" s="73"/>
      <c r="P30" s="73"/>
      <c r="Q30" s="80">
        <f>C30+K30-N30</f>
        <v>3300</v>
      </c>
      <c r="R30" s="80">
        <f>D30+L30-O30</f>
        <v>3300</v>
      </c>
      <c r="S30" s="80">
        <f t="shared" si="7"/>
        <v>0</v>
      </c>
    </row>
    <row r="31" spans="1:19" ht="25.5" x14ac:dyDescent="0.2">
      <c r="A31" s="85">
        <v>22</v>
      </c>
      <c r="B31" s="19" t="s">
        <v>154</v>
      </c>
      <c r="C31" s="76">
        <v>0</v>
      </c>
      <c r="D31" s="74">
        <v>0</v>
      </c>
      <c r="E31" s="75">
        <f t="shared" si="3"/>
        <v>0</v>
      </c>
      <c r="F31" s="67">
        <v>41206</v>
      </c>
      <c r="G31" s="68" t="s">
        <v>155</v>
      </c>
      <c r="H31" s="12" t="s">
        <v>69</v>
      </c>
      <c r="I31" s="12" t="s">
        <v>24</v>
      </c>
      <c r="J31" s="51" t="s">
        <v>72</v>
      </c>
      <c r="K31" s="73"/>
      <c r="L31" s="73"/>
      <c r="M31" s="73"/>
      <c r="N31" s="73">
        <v>0</v>
      </c>
      <c r="O31" s="73">
        <v>0</v>
      </c>
      <c r="P31" s="73"/>
      <c r="Q31" s="80">
        <f t="shared" ref="Q31:R31" si="13">C31+K31-N31</f>
        <v>0</v>
      </c>
      <c r="R31" s="80">
        <f t="shared" si="13"/>
        <v>0</v>
      </c>
      <c r="S31" s="80">
        <f t="shared" si="7"/>
        <v>0</v>
      </c>
    </row>
    <row r="32" spans="1:19" ht="25.5" x14ac:dyDescent="0.2">
      <c r="A32" s="85">
        <v>23</v>
      </c>
      <c r="B32" s="23" t="s">
        <v>46</v>
      </c>
      <c r="C32" s="72">
        <v>25000</v>
      </c>
      <c r="D32" s="74">
        <v>25000</v>
      </c>
      <c r="E32" s="75">
        <f t="shared" si="3"/>
        <v>0</v>
      </c>
      <c r="F32" s="67">
        <v>41596</v>
      </c>
      <c r="G32" s="68" t="s">
        <v>55</v>
      </c>
      <c r="H32" s="12" t="s">
        <v>69</v>
      </c>
      <c r="I32" s="12" t="s">
        <v>24</v>
      </c>
      <c r="J32" s="51" t="s">
        <v>72</v>
      </c>
      <c r="K32" s="73"/>
      <c r="L32" s="73"/>
      <c r="M32" s="73"/>
      <c r="N32" s="73"/>
      <c r="O32" s="73"/>
      <c r="P32" s="73"/>
      <c r="Q32" s="80">
        <f t="shared" ref="Q32:Q36" si="14">C32+K32-N32</f>
        <v>25000</v>
      </c>
      <c r="R32" s="80">
        <f t="shared" ref="R32:R36" si="15">D32+L32-O32</f>
        <v>25000</v>
      </c>
      <c r="S32" s="80">
        <f t="shared" si="7"/>
        <v>0</v>
      </c>
    </row>
    <row r="33" spans="1:19" ht="25.5" x14ac:dyDescent="0.2">
      <c r="A33" s="85">
        <v>24</v>
      </c>
      <c r="B33" s="23" t="s">
        <v>47</v>
      </c>
      <c r="C33" s="72">
        <v>15000</v>
      </c>
      <c r="D33" s="73">
        <v>15000</v>
      </c>
      <c r="E33" s="73">
        <f t="shared" ref="E33:E41" si="16">C33-D33</f>
        <v>0</v>
      </c>
      <c r="F33" s="67">
        <v>41901</v>
      </c>
      <c r="G33" s="68" t="s">
        <v>56</v>
      </c>
      <c r="H33" s="12" t="s">
        <v>69</v>
      </c>
      <c r="I33" s="12" t="s">
        <v>24</v>
      </c>
      <c r="J33" s="51" t="s">
        <v>72</v>
      </c>
      <c r="K33" s="79"/>
      <c r="L33" s="79"/>
      <c r="M33" s="79"/>
      <c r="N33" s="73"/>
      <c r="O33" s="73"/>
      <c r="P33" s="79"/>
      <c r="Q33" s="80">
        <f t="shared" si="14"/>
        <v>15000</v>
      </c>
      <c r="R33" s="80">
        <f t="shared" si="15"/>
        <v>15000</v>
      </c>
      <c r="S33" s="80">
        <f t="shared" si="7"/>
        <v>0</v>
      </c>
    </row>
    <row r="34" spans="1:19" ht="25.5" x14ac:dyDescent="0.2">
      <c r="A34" s="85">
        <v>25</v>
      </c>
      <c r="B34" s="23" t="s">
        <v>156</v>
      </c>
      <c r="C34" s="72">
        <v>0</v>
      </c>
      <c r="D34" s="73">
        <v>0</v>
      </c>
      <c r="E34" s="73">
        <f t="shared" si="16"/>
        <v>0</v>
      </c>
      <c r="F34" s="67">
        <v>41901</v>
      </c>
      <c r="G34" s="68" t="s">
        <v>157</v>
      </c>
      <c r="H34" s="12" t="s">
        <v>69</v>
      </c>
      <c r="I34" s="12" t="s">
        <v>24</v>
      </c>
      <c r="J34" s="51" t="s">
        <v>72</v>
      </c>
      <c r="K34" s="79"/>
      <c r="L34" s="79"/>
      <c r="M34" s="79"/>
      <c r="N34" s="73">
        <v>0</v>
      </c>
      <c r="O34" s="73">
        <v>0</v>
      </c>
      <c r="P34" s="79"/>
      <c r="Q34" s="80">
        <f t="shared" si="14"/>
        <v>0</v>
      </c>
      <c r="R34" s="80">
        <f t="shared" si="15"/>
        <v>0</v>
      </c>
      <c r="S34" s="80">
        <f t="shared" si="7"/>
        <v>0</v>
      </c>
    </row>
    <row r="35" spans="1:19" ht="25.5" x14ac:dyDescent="0.2">
      <c r="A35" s="85">
        <v>26</v>
      </c>
      <c r="B35" s="23" t="s">
        <v>158</v>
      </c>
      <c r="C35" s="72">
        <v>0</v>
      </c>
      <c r="D35" s="73">
        <v>0</v>
      </c>
      <c r="E35" s="73">
        <f t="shared" si="16"/>
        <v>0</v>
      </c>
      <c r="F35" s="67">
        <v>41944</v>
      </c>
      <c r="G35" s="68" t="s">
        <v>159</v>
      </c>
      <c r="H35" s="12" t="s">
        <v>69</v>
      </c>
      <c r="I35" s="12" t="s">
        <v>24</v>
      </c>
      <c r="J35" s="51" t="s">
        <v>72</v>
      </c>
      <c r="K35" s="79"/>
      <c r="L35" s="79"/>
      <c r="M35" s="79"/>
      <c r="N35" s="73">
        <v>0</v>
      </c>
      <c r="O35" s="73">
        <v>0</v>
      </c>
      <c r="P35" s="79"/>
      <c r="Q35" s="80">
        <f t="shared" si="14"/>
        <v>0</v>
      </c>
      <c r="R35" s="80">
        <f t="shared" si="15"/>
        <v>0</v>
      </c>
      <c r="S35" s="80">
        <f t="shared" si="7"/>
        <v>0</v>
      </c>
    </row>
    <row r="36" spans="1:19" ht="25.5" x14ac:dyDescent="0.2">
      <c r="A36" s="85">
        <v>27</v>
      </c>
      <c r="B36" s="23" t="s">
        <v>160</v>
      </c>
      <c r="C36" s="72">
        <v>0</v>
      </c>
      <c r="D36" s="73">
        <v>0</v>
      </c>
      <c r="E36" s="73">
        <f t="shared" si="16"/>
        <v>0</v>
      </c>
      <c r="F36" s="67">
        <v>41944</v>
      </c>
      <c r="G36" s="68" t="s">
        <v>159</v>
      </c>
      <c r="H36" s="12" t="s">
        <v>69</v>
      </c>
      <c r="I36" s="12" t="s">
        <v>24</v>
      </c>
      <c r="J36" s="51" t="s">
        <v>72</v>
      </c>
      <c r="K36" s="79"/>
      <c r="L36" s="79"/>
      <c r="M36" s="79"/>
      <c r="N36" s="73">
        <v>0</v>
      </c>
      <c r="O36" s="73">
        <v>0</v>
      </c>
      <c r="P36" s="79"/>
      <c r="Q36" s="80">
        <f t="shared" si="14"/>
        <v>0</v>
      </c>
      <c r="R36" s="80">
        <f t="shared" si="15"/>
        <v>0</v>
      </c>
      <c r="S36" s="80">
        <f t="shared" si="7"/>
        <v>0</v>
      </c>
    </row>
    <row r="37" spans="1:19" ht="25.5" x14ac:dyDescent="0.2">
      <c r="A37" s="85">
        <v>28</v>
      </c>
      <c r="B37" s="19" t="s">
        <v>61</v>
      </c>
      <c r="C37" s="72">
        <v>3120</v>
      </c>
      <c r="D37" s="80">
        <v>3120</v>
      </c>
      <c r="E37" s="80">
        <f t="shared" si="16"/>
        <v>0</v>
      </c>
      <c r="F37" s="69">
        <v>42065</v>
      </c>
      <c r="G37" s="19" t="s">
        <v>60</v>
      </c>
      <c r="H37" s="12" t="s">
        <v>69</v>
      </c>
      <c r="I37" s="18" t="s">
        <v>24</v>
      </c>
      <c r="J37" s="51" t="s">
        <v>72</v>
      </c>
      <c r="K37" s="79"/>
      <c r="L37" s="79"/>
      <c r="M37" s="79"/>
      <c r="N37" s="72"/>
      <c r="O37" s="73"/>
      <c r="P37" s="79"/>
      <c r="Q37" s="80">
        <f>C37+K37-N37</f>
        <v>3120</v>
      </c>
      <c r="R37" s="80">
        <f>D37+L37-O37</f>
        <v>3120</v>
      </c>
      <c r="S37" s="80">
        <f t="shared" si="7"/>
        <v>0</v>
      </c>
    </row>
    <row r="38" spans="1:19" ht="25.5" x14ac:dyDescent="0.2">
      <c r="A38" s="85">
        <v>29</v>
      </c>
      <c r="B38" s="70" t="s">
        <v>57</v>
      </c>
      <c r="C38" s="81">
        <v>18950</v>
      </c>
      <c r="D38" s="82">
        <v>18950</v>
      </c>
      <c r="E38" s="82">
        <f t="shared" si="16"/>
        <v>0</v>
      </c>
      <c r="F38" s="71">
        <v>42066</v>
      </c>
      <c r="G38" s="20" t="s">
        <v>58</v>
      </c>
      <c r="H38" s="12" t="s">
        <v>69</v>
      </c>
      <c r="I38" s="21" t="s">
        <v>24</v>
      </c>
      <c r="J38" s="51" t="s">
        <v>72</v>
      </c>
      <c r="K38" s="79"/>
      <c r="L38" s="79"/>
      <c r="M38" s="79"/>
      <c r="N38" s="72"/>
      <c r="O38" s="73"/>
      <c r="P38" s="79"/>
      <c r="Q38" s="80">
        <f t="shared" ref="Q38:R41" si="17">C38+K38-N38</f>
        <v>18950</v>
      </c>
      <c r="R38" s="80">
        <f t="shared" ref="R38:R40" si="18">D38+L38-O38</f>
        <v>18950</v>
      </c>
      <c r="S38" s="80">
        <f t="shared" si="7"/>
        <v>0</v>
      </c>
    </row>
    <row r="39" spans="1:19" ht="25.5" x14ac:dyDescent="0.2">
      <c r="A39" s="85">
        <v>30</v>
      </c>
      <c r="B39" s="70" t="s">
        <v>161</v>
      </c>
      <c r="C39" s="81">
        <v>0</v>
      </c>
      <c r="D39" s="82">
        <v>0</v>
      </c>
      <c r="E39" s="82">
        <f t="shared" si="16"/>
        <v>0</v>
      </c>
      <c r="F39" s="67">
        <v>42366</v>
      </c>
      <c r="G39" s="68" t="s">
        <v>49</v>
      </c>
      <c r="H39" s="12" t="s">
        <v>69</v>
      </c>
      <c r="I39" s="18" t="s">
        <v>24</v>
      </c>
      <c r="J39" s="51" t="s">
        <v>72</v>
      </c>
      <c r="K39" s="79"/>
      <c r="L39" s="79"/>
      <c r="M39" s="79"/>
      <c r="N39" s="72">
        <v>0</v>
      </c>
      <c r="O39" s="73">
        <v>0</v>
      </c>
      <c r="P39" s="79"/>
      <c r="Q39" s="80">
        <f t="shared" si="17"/>
        <v>0</v>
      </c>
      <c r="R39" s="80">
        <f t="shared" si="17"/>
        <v>0</v>
      </c>
      <c r="S39" s="80">
        <f t="shared" si="7"/>
        <v>0</v>
      </c>
    </row>
    <row r="40" spans="1:19" ht="25.5" x14ac:dyDescent="0.2">
      <c r="A40" s="85">
        <v>31</v>
      </c>
      <c r="B40" s="70" t="s">
        <v>65</v>
      </c>
      <c r="C40" s="81">
        <v>31000</v>
      </c>
      <c r="D40" s="82">
        <v>31000</v>
      </c>
      <c r="E40" s="82">
        <f t="shared" si="16"/>
        <v>0</v>
      </c>
      <c r="F40" s="71">
        <v>42366</v>
      </c>
      <c r="G40" s="68" t="s">
        <v>49</v>
      </c>
      <c r="H40" s="12" t="s">
        <v>69</v>
      </c>
      <c r="I40" s="18" t="s">
        <v>24</v>
      </c>
      <c r="J40" s="51" t="s">
        <v>72</v>
      </c>
      <c r="K40" s="79"/>
      <c r="L40" s="79"/>
      <c r="M40" s="79"/>
      <c r="N40" s="72"/>
      <c r="O40" s="73"/>
      <c r="P40" s="79"/>
      <c r="Q40" s="80">
        <f t="shared" si="17"/>
        <v>31000</v>
      </c>
      <c r="R40" s="80">
        <f t="shared" si="18"/>
        <v>31000</v>
      </c>
      <c r="S40" s="80">
        <f t="shared" si="7"/>
        <v>0</v>
      </c>
    </row>
    <row r="41" spans="1:19" ht="25.5" x14ac:dyDescent="0.2">
      <c r="A41" s="85">
        <v>32</v>
      </c>
      <c r="B41" s="70" t="s">
        <v>162</v>
      </c>
      <c r="C41" s="81">
        <v>0</v>
      </c>
      <c r="D41" s="82">
        <v>0</v>
      </c>
      <c r="E41" s="82">
        <f t="shared" si="16"/>
        <v>0</v>
      </c>
      <c r="F41" s="67">
        <v>40543</v>
      </c>
      <c r="G41" s="68" t="s">
        <v>49</v>
      </c>
      <c r="H41" s="12" t="s">
        <v>69</v>
      </c>
      <c r="I41" s="18" t="s">
        <v>24</v>
      </c>
      <c r="J41" s="51" t="s">
        <v>72</v>
      </c>
      <c r="K41" s="79"/>
      <c r="L41" s="79"/>
      <c r="M41" s="79"/>
      <c r="N41" s="72">
        <v>0</v>
      </c>
      <c r="O41" s="73">
        <v>0</v>
      </c>
      <c r="P41" s="79"/>
      <c r="Q41" s="80">
        <f t="shared" si="17"/>
        <v>0</v>
      </c>
      <c r="R41" s="80">
        <f t="shared" si="17"/>
        <v>0</v>
      </c>
      <c r="S41" s="80">
        <f t="shared" si="7"/>
        <v>0</v>
      </c>
    </row>
    <row r="42" spans="1:19" ht="25.5" x14ac:dyDescent="0.2">
      <c r="A42" s="85">
        <v>33</v>
      </c>
      <c r="B42" s="70" t="s">
        <v>57</v>
      </c>
      <c r="C42" s="81">
        <v>18950</v>
      </c>
      <c r="D42" s="80">
        <v>18950</v>
      </c>
      <c r="E42" s="80">
        <f t="shared" ref="E42:E50" si="19">C42-D42</f>
        <v>0</v>
      </c>
      <c r="F42" s="89">
        <v>42067</v>
      </c>
      <c r="G42" s="19" t="s">
        <v>59</v>
      </c>
      <c r="H42" s="12" t="s">
        <v>69</v>
      </c>
      <c r="I42" s="21" t="s">
        <v>24</v>
      </c>
      <c r="J42" s="51" t="s">
        <v>72</v>
      </c>
      <c r="K42" s="79"/>
      <c r="L42" s="79"/>
      <c r="M42" s="79"/>
      <c r="N42" s="72"/>
      <c r="O42" s="73"/>
      <c r="P42" s="79"/>
      <c r="Q42" s="80">
        <f>C42+K42-N42</f>
        <v>18950</v>
      </c>
      <c r="R42" s="80">
        <f>D42+L42-O42</f>
        <v>18950</v>
      </c>
      <c r="S42" s="80">
        <f t="shared" si="7"/>
        <v>0</v>
      </c>
    </row>
    <row r="43" spans="1:19" ht="38.25" x14ac:dyDescent="0.2">
      <c r="A43" s="85">
        <v>34</v>
      </c>
      <c r="B43" s="70" t="s">
        <v>71</v>
      </c>
      <c r="C43" s="81">
        <v>85000</v>
      </c>
      <c r="D43" s="80">
        <v>45333.440000000002</v>
      </c>
      <c r="E43" s="80">
        <f t="shared" si="19"/>
        <v>39666.559999999998</v>
      </c>
      <c r="F43" s="89">
        <v>42471</v>
      </c>
      <c r="G43" s="19" t="s">
        <v>76</v>
      </c>
      <c r="H43" s="13" t="s">
        <v>69</v>
      </c>
      <c r="I43" s="13" t="s">
        <v>24</v>
      </c>
      <c r="J43" s="51" t="s">
        <v>72</v>
      </c>
      <c r="K43" s="79"/>
      <c r="L43" s="79">
        <v>17000.04</v>
      </c>
      <c r="M43" s="79"/>
      <c r="N43" s="72"/>
      <c r="O43" s="72"/>
      <c r="P43" s="73">
        <v>17000.04</v>
      </c>
      <c r="Q43" s="80">
        <f t="shared" ref="Q43:R45" si="20">C43+K43-N43</f>
        <v>85000</v>
      </c>
      <c r="R43" s="80">
        <f t="shared" si="20"/>
        <v>62333.48</v>
      </c>
      <c r="S43" s="80">
        <f t="shared" si="7"/>
        <v>22666.519999999997</v>
      </c>
    </row>
    <row r="44" spans="1:19" ht="38.25" x14ac:dyDescent="0.2">
      <c r="A44" s="85">
        <v>35</v>
      </c>
      <c r="B44" s="113" t="s">
        <v>74</v>
      </c>
      <c r="C44" s="114">
        <v>25000</v>
      </c>
      <c r="D44" s="115">
        <v>25000</v>
      </c>
      <c r="E44" s="80">
        <f t="shared" si="19"/>
        <v>0</v>
      </c>
      <c r="F44" s="116">
        <v>42719</v>
      </c>
      <c r="G44" s="117" t="s">
        <v>75</v>
      </c>
      <c r="H44" s="13" t="s">
        <v>69</v>
      </c>
      <c r="I44" s="13" t="s">
        <v>24</v>
      </c>
      <c r="J44" s="51" t="s">
        <v>72</v>
      </c>
      <c r="K44" s="118"/>
      <c r="L44" s="118"/>
      <c r="M44" s="118"/>
      <c r="N44" s="76"/>
      <c r="O44" s="76"/>
      <c r="P44" s="119"/>
      <c r="Q44" s="80">
        <f t="shared" si="20"/>
        <v>25000</v>
      </c>
      <c r="R44" s="80">
        <f t="shared" si="20"/>
        <v>25000</v>
      </c>
      <c r="S44" s="80">
        <f t="shared" si="7"/>
        <v>0</v>
      </c>
    </row>
    <row r="45" spans="1:19" ht="38.25" x14ac:dyDescent="0.2">
      <c r="A45" s="85">
        <v>36</v>
      </c>
      <c r="B45" s="120" t="s">
        <v>109</v>
      </c>
      <c r="C45" s="79">
        <v>6543</v>
      </c>
      <c r="D45" s="79">
        <v>6543</v>
      </c>
      <c r="E45" s="80">
        <f t="shared" si="19"/>
        <v>0</v>
      </c>
      <c r="F45" s="122">
        <v>42884</v>
      </c>
      <c r="G45" s="19" t="s">
        <v>111</v>
      </c>
      <c r="H45" s="13" t="s">
        <v>69</v>
      </c>
      <c r="I45" s="13" t="s">
        <v>24</v>
      </c>
      <c r="J45" s="51" t="s">
        <v>72</v>
      </c>
      <c r="K45" s="79"/>
      <c r="L45" s="79"/>
      <c r="M45" s="121"/>
      <c r="N45" s="121"/>
      <c r="O45" s="121"/>
      <c r="P45" s="121"/>
      <c r="Q45" s="80">
        <f t="shared" si="20"/>
        <v>6543</v>
      </c>
      <c r="R45" s="80">
        <f t="shared" si="20"/>
        <v>6543</v>
      </c>
      <c r="S45" s="80">
        <f t="shared" si="7"/>
        <v>0</v>
      </c>
    </row>
    <row r="46" spans="1:19" ht="38.25" x14ac:dyDescent="0.2">
      <c r="A46" s="85">
        <v>37</v>
      </c>
      <c r="B46" s="120" t="s">
        <v>98</v>
      </c>
      <c r="C46" s="79">
        <v>8795</v>
      </c>
      <c r="D46" s="79">
        <v>8795</v>
      </c>
      <c r="E46" s="80">
        <f t="shared" si="19"/>
        <v>0</v>
      </c>
      <c r="F46" s="122">
        <v>43066</v>
      </c>
      <c r="G46" s="19" t="s">
        <v>115</v>
      </c>
      <c r="H46" s="13" t="s">
        <v>69</v>
      </c>
      <c r="I46" s="13" t="s">
        <v>24</v>
      </c>
      <c r="J46" s="51" t="s">
        <v>72</v>
      </c>
      <c r="K46" s="79"/>
      <c r="L46" s="79"/>
      <c r="M46" s="121"/>
      <c r="N46" s="121"/>
      <c r="O46" s="121"/>
      <c r="P46" s="121"/>
      <c r="Q46" s="80">
        <f t="shared" ref="Q46" si="21">C46+K46-N46</f>
        <v>8795</v>
      </c>
      <c r="R46" s="80">
        <f t="shared" ref="R46" si="22">D46+L46-O46</f>
        <v>8795</v>
      </c>
      <c r="S46" s="80">
        <f t="shared" si="7"/>
        <v>0</v>
      </c>
    </row>
    <row r="47" spans="1:19" ht="38.25" x14ac:dyDescent="0.2">
      <c r="A47" s="85">
        <v>38</v>
      </c>
      <c r="B47" s="120" t="s">
        <v>107</v>
      </c>
      <c r="C47" s="79">
        <v>33389</v>
      </c>
      <c r="D47" s="79">
        <v>33389</v>
      </c>
      <c r="E47" s="80">
        <f t="shared" si="19"/>
        <v>0</v>
      </c>
      <c r="F47" s="122">
        <v>42999</v>
      </c>
      <c r="G47" s="19" t="s">
        <v>114</v>
      </c>
      <c r="H47" s="13" t="s">
        <v>69</v>
      </c>
      <c r="I47" s="13" t="s">
        <v>24</v>
      </c>
      <c r="J47" s="51" t="s">
        <v>72</v>
      </c>
      <c r="K47" s="79"/>
      <c r="L47" s="79"/>
      <c r="M47" s="121"/>
      <c r="N47" s="121"/>
      <c r="O47" s="121"/>
      <c r="P47" s="121"/>
      <c r="Q47" s="80">
        <f>C47+K47-N47</f>
        <v>33389</v>
      </c>
      <c r="R47" s="80">
        <f>D47+L47-O47</f>
        <v>33389</v>
      </c>
      <c r="S47" s="80">
        <f t="shared" si="7"/>
        <v>0</v>
      </c>
    </row>
    <row r="48" spans="1:19" ht="38.25" x14ac:dyDescent="0.2">
      <c r="A48" s="85">
        <v>39</v>
      </c>
      <c r="B48" s="120" t="s">
        <v>110</v>
      </c>
      <c r="C48" s="79">
        <v>50000</v>
      </c>
      <c r="D48" s="79">
        <v>15305.94</v>
      </c>
      <c r="E48" s="80">
        <f t="shared" si="19"/>
        <v>34694.06</v>
      </c>
      <c r="F48" s="122">
        <v>42905</v>
      </c>
      <c r="G48" s="19" t="s">
        <v>112</v>
      </c>
      <c r="H48" s="13" t="s">
        <v>69</v>
      </c>
      <c r="I48" s="13" t="s">
        <v>24</v>
      </c>
      <c r="J48" s="51" t="s">
        <v>72</v>
      </c>
      <c r="K48" s="79"/>
      <c r="L48" s="79">
        <v>9999.9599999999991</v>
      </c>
      <c r="M48" s="79"/>
      <c r="N48" s="121"/>
      <c r="O48" s="121"/>
      <c r="P48" s="121">
        <v>9999.9599999999991</v>
      </c>
      <c r="Q48" s="80">
        <f t="shared" ref="Q48" si="23">C48+K48-N48</f>
        <v>50000</v>
      </c>
      <c r="R48" s="80">
        <f t="shared" ref="R48" si="24">D48+L48-O48</f>
        <v>25305.9</v>
      </c>
      <c r="S48" s="80">
        <f t="shared" si="7"/>
        <v>24694.1</v>
      </c>
    </row>
    <row r="49" spans="1:19" ht="38.25" x14ac:dyDescent="0.2">
      <c r="A49" s="85">
        <v>40</v>
      </c>
      <c r="B49" s="120" t="s">
        <v>108</v>
      </c>
      <c r="C49" s="79">
        <v>7450</v>
      </c>
      <c r="D49" s="79">
        <v>7450</v>
      </c>
      <c r="E49" s="80">
        <f t="shared" si="19"/>
        <v>0</v>
      </c>
      <c r="F49" s="122">
        <v>42961</v>
      </c>
      <c r="G49" s="19" t="s">
        <v>113</v>
      </c>
      <c r="H49" s="18" t="s">
        <v>69</v>
      </c>
      <c r="I49" s="18" t="s">
        <v>24</v>
      </c>
      <c r="J49" s="109" t="s">
        <v>72</v>
      </c>
      <c r="K49" s="79"/>
      <c r="L49" s="79"/>
      <c r="M49" s="121"/>
      <c r="N49" s="121"/>
      <c r="O49" s="121"/>
      <c r="P49" s="121"/>
      <c r="Q49" s="80">
        <f>C49+K49-N49</f>
        <v>7450</v>
      </c>
      <c r="R49" s="80">
        <f>D49+L49-O49</f>
        <v>7450</v>
      </c>
      <c r="S49" s="80">
        <f t="shared" si="7"/>
        <v>0</v>
      </c>
    </row>
    <row r="50" spans="1:19" ht="51.75" customHeight="1" x14ac:dyDescent="0.2">
      <c r="A50" s="85">
        <v>41</v>
      </c>
      <c r="B50" s="131" t="s">
        <v>120</v>
      </c>
      <c r="C50" s="132">
        <v>13700</v>
      </c>
      <c r="D50" s="132">
        <v>13700</v>
      </c>
      <c r="E50" s="82">
        <f t="shared" si="19"/>
        <v>0</v>
      </c>
      <c r="F50" s="133">
        <v>43346</v>
      </c>
      <c r="G50" s="19" t="s">
        <v>121</v>
      </c>
      <c r="H50" s="18" t="s">
        <v>69</v>
      </c>
      <c r="I50" s="18" t="s">
        <v>24</v>
      </c>
      <c r="J50" s="109" t="s">
        <v>72</v>
      </c>
      <c r="K50" s="132">
        <v>0</v>
      </c>
      <c r="L50" s="132">
        <v>0</v>
      </c>
      <c r="M50" s="132">
        <v>0</v>
      </c>
      <c r="N50" s="134"/>
      <c r="O50" s="134"/>
      <c r="P50" s="134"/>
      <c r="Q50" s="80">
        <f>C50+K50-N50</f>
        <v>13700</v>
      </c>
      <c r="R50" s="80">
        <f>D50+L50-O50</f>
        <v>13700</v>
      </c>
      <c r="S50" s="80">
        <f t="shared" ref="S50:S72" si="25">Q50-R50</f>
        <v>0</v>
      </c>
    </row>
    <row r="51" spans="1:19" s="88" customFormat="1" ht="28.5" customHeight="1" x14ac:dyDescent="0.2">
      <c r="A51" s="85">
        <v>42</v>
      </c>
      <c r="B51" s="120" t="s">
        <v>97</v>
      </c>
      <c r="C51" s="132">
        <v>210000</v>
      </c>
      <c r="D51" s="132">
        <v>210000</v>
      </c>
      <c r="E51" s="82">
        <f t="shared" ref="E51:E72" si="26">C51-D51</f>
        <v>0</v>
      </c>
      <c r="F51" s="142">
        <v>43116</v>
      </c>
      <c r="G51" s="57" t="s">
        <v>125</v>
      </c>
      <c r="H51" s="12" t="s">
        <v>69</v>
      </c>
      <c r="I51" s="16" t="s">
        <v>15</v>
      </c>
      <c r="J51" s="109" t="s">
        <v>72</v>
      </c>
      <c r="K51" s="132">
        <v>0</v>
      </c>
      <c r="L51" s="132">
        <v>0</v>
      </c>
      <c r="M51" s="79">
        <f>K51-L51</f>
        <v>0</v>
      </c>
      <c r="N51" s="84"/>
      <c r="O51" s="84"/>
      <c r="P51" s="84"/>
      <c r="Q51" s="80">
        <f t="shared" ref="Q51:Q71" si="27">C51+K51-N51</f>
        <v>210000</v>
      </c>
      <c r="R51" s="80">
        <f t="shared" ref="R51:R71" si="28">D51+L51-O51</f>
        <v>210000</v>
      </c>
      <c r="S51" s="80">
        <f t="shared" si="25"/>
        <v>0</v>
      </c>
    </row>
    <row r="52" spans="1:19" s="88" customFormat="1" ht="28.5" customHeight="1" x14ac:dyDescent="0.2">
      <c r="A52" s="85">
        <v>43</v>
      </c>
      <c r="B52" s="120" t="s">
        <v>99</v>
      </c>
      <c r="C52" s="132">
        <v>108156.52</v>
      </c>
      <c r="D52" s="132">
        <v>108156.52</v>
      </c>
      <c r="E52" s="82">
        <f t="shared" si="26"/>
        <v>0</v>
      </c>
      <c r="F52" s="142">
        <v>43116</v>
      </c>
      <c r="G52" s="57" t="s">
        <v>125</v>
      </c>
      <c r="H52" s="12" t="s">
        <v>69</v>
      </c>
      <c r="I52" s="16" t="s">
        <v>15</v>
      </c>
      <c r="J52" s="109" t="s">
        <v>72</v>
      </c>
      <c r="K52" s="132">
        <v>0</v>
      </c>
      <c r="L52" s="132">
        <v>0</v>
      </c>
      <c r="M52" s="79">
        <f t="shared" ref="M52:M72" si="29">K52-L52</f>
        <v>0</v>
      </c>
      <c r="N52" s="73"/>
      <c r="O52" s="73"/>
      <c r="P52" s="84"/>
      <c r="Q52" s="80">
        <f t="shared" si="27"/>
        <v>108156.52</v>
      </c>
      <c r="R52" s="80">
        <f t="shared" si="28"/>
        <v>108156.52</v>
      </c>
      <c r="S52" s="80">
        <f t="shared" si="25"/>
        <v>0</v>
      </c>
    </row>
    <row r="53" spans="1:19" s="88" customFormat="1" ht="28.5" customHeight="1" x14ac:dyDescent="0.2">
      <c r="A53" s="85">
        <v>44</v>
      </c>
      <c r="B53" s="120" t="s">
        <v>48</v>
      </c>
      <c r="C53" s="132">
        <v>13706</v>
      </c>
      <c r="D53" s="132">
        <v>13706</v>
      </c>
      <c r="E53" s="82">
        <f t="shared" si="26"/>
        <v>0</v>
      </c>
      <c r="F53" s="142">
        <v>43116</v>
      </c>
      <c r="G53" s="57" t="s">
        <v>125</v>
      </c>
      <c r="H53" s="12" t="s">
        <v>69</v>
      </c>
      <c r="I53" s="16" t="s">
        <v>15</v>
      </c>
      <c r="J53" s="109" t="s">
        <v>72</v>
      </c>
      <c r="K53" s="132">
        <v>0</v>
      </c>
      <c r="L53" s="132">
        <v>0</v>
      </c>
      <c r="M53" s="79">
        <f t="shared" si="29"/>
        <v>0</v>
      </c>
      <c r="N53" s="84"/>
      <c r="O53" s="84"/>
      <c r="P53" s="84"/>
      <c r="Q53" s="80">
        <f t="shared" si="27"/>
        <v>13706</v>
      </c>
      <c r="R53" s="80">
        <f t="shared" si="28"/>
        <v>13706</v>
      </c>
      <c r="S53" s="80">
        <f t="shared" si="25"/>
        <v>0</v>
      </c>
    </row>
    <row r="54" spans="1:19" s="88" customFormat="1" ht="28.5" customHeight="1" x14ac:dyDescent="0.2">
      <c r="A54" s="85">
        <v>45</v>
      </c>
      <c r="B54" s="120" t="s">
        <v>100</v>
      </c>
      <c r="C54" s="132">
        <v>4219</v>
      </c>
      <c r="D54" s="132">
        <v>4219</v>
      </c>
      <c r="E54" s="82">
        <f t="shared" si="26"/>
        <v>0</v>
      </c>
      <c r="F54" s="142">
        <v>43116</v>
      </c>
      <c r="G54" s="57" t="s">
        <v>125</v>
      </c>
      <c r="H54" s="13" t="s">
        <v>69</v>
      </c>
      <c r="I54" s="17" t="s">
        <v>15</v>
      </c>
      <c r="J54" s="109" t="s">
        <v>72</v>
      </c>
      <c r="K54" s="132">
        <v>0</v>
      </c>
      <c r="L54" s="132">
        <v>0</v>
      </c>
      <c r="M54" s="79">
        <f t="shared" si="29"/>
        <v>0</v>
      </c>
      <c r="N54" s="84"/>
      <c r="O54" s="84"/>
      <c r="P54" s="84"/>
      <c r="Q54" s="80">
        <f t="shared" si="27"/>
        <v>4219</v>
      </c>
      <c r="R54" s="80">
        <f t="shared" si="28"/>
        <v>4219</v>
      </c>
      <c r="S54" s="80">
        <f t="shared" si="25"/>
        <v>0</v>
      </c>
    </row>
    <row r="55" spans="1:19" s="88" customFormat="1" ht="28.5" customHeight="1" x14ac:dyDescent="0.2">
      <c r="A55" s="85">
        <v>46</v>
      </c>
      <c r="B55" s="120" t="s">
        <v>100</v>
      </c>
      <c r="C55" s="132">
        <v>4219</v>
      </c>
      <c r="D55" s="132">
        <v>4219</v>
      </c>
      <c r="E55" s="82">
        <f t="shared" si="26"/>
        <v>0</v>
      </c>
      <c r="F55" s="142">
        <v>43116</v>
      </c>
      <c r="G55" s="57" t="s">
        <v>125</v>
      </c>
      <c r="H55" s="13" t="s">
        <v>69</v>
      </c>
      <c r="I55" s="17" t="s">
        <v>15</v>
      </c>
      <c r="J55" s="109" t="s">
        <v>72</v>
      </c>
      <c r="K55" s="132">
        <v>0</v>
      </c>
      <c r="L55" s="132">
        <v>0</v>
      </c>
      <c r="M55" s="79">
        <f t="shared" si="29"/>
        <v>0</v>
      </c>
      <c r="N55" s="84"/>
      <c r="O55" s="84"/>
      <c r="P55" s="84"/>
      <c r="Q55" s="80">
        <f t="shared" si="27"/>
        <v>4219</v>
      </c>
      <c r="R55" s="80">
        <f t="shared" si="28"/>
        <v>4219</v>
      </c>
      <c r="S55" s="80">
        <f t="shared" si="25"/>
        <v>0</v>
      </c>
    </row>
    <row r="56" spans="1:19" s="88" customFormat="1" ht="28.5" customHeight="1" x14ac:dyDescent="0.2">
      <c r="A56" s="85">
        <v>47</v>
      </c>
      <c r="B56" s="120" t="s">
        <v>101</v>
      </c>
      <c r="C56" s="132">
        <v>17702</v>
      </c>
      <c r="D56" s="132">
        <v>17702</v>
      </c>
      <c r="E56" s="82">
        <f t="shared" si="26"/>
        <v>0</v>
      </c>
      <c r="F56" s="142">
        <v>43116</v>
      </c>
      <c r="G56" s="57" t="s">
        <v>125</v>
      </c>
      <c r="H56" s="12" t="s">
        <v>69</v>
      </c>
      <c r="I56" s="16" t="s">
        <v>15</v>
      </c>
      <c r="J56" s="109" t="s">
        <v>72</v>
      </c>
      <c r="K56" s="132">
        <v>0</v>
      </c>
      <c r="L56" s="132">
        <v>0</v>
      </c>
      <c r="M56" s="79">
        <f t="shared" si="29"/>
        <v>0</v>
      </c>
      <c r="N56" s="84"/>
      <c r="O56" s="84"/>
      <c r="P56" s="84"/>
      <c r="Q56" s="80">
        <f t="shared" si="27"/>
        <v>17702</v>
      </c>
      <c r="R56" s="80">
        <f t="shared" si="28"/>
        <v>17702</v>
      </c>
      <c r="S56" s="80">
        <f t="shared" si="25"/>
        <v>0</v>
      </c>
    </row>
    <row r="57" spans="1:19" s="88" customFormat="1" ht="28.5" customHeight="1" x14ac:dyDescent="0.2">
      <c r="A57" s="85">
        <v>48</v>
      </c>
      <c r="B57" s="120" t="s">
        <v>102</v>
      </c>
      <c r="C57" s="132">
        <v>8129</v>
      </c>
      <c r="D57" s="132">
        <v>8129</v>
      </c>
      <c r="E57" s="82">
        <f t="shared" si="26"/>
        <v>0</v>
      </c>
      <c r="F57" s="142">
        <v>43116</v>
      </c>
      <c r="G57" s="57" t="s">
        <v>125</v>
      </c>
      <c r="H57" s="12" t="s">
        <v>69</v>
      </c>
      <c r="I57" s="16" t="s">
        <v>15</v>
      </c>
      <c r="J57" s="109" t="s">
        <v>72</v>
      </c>
      <c r="K57" s="132">
        <v>0</v>
      </c>
      <c r="L57" s="132">
        <v>0</v>
      </c>
      <c r="M57" s="79">
        <f t="shared" si="29"/>
        <v>0</v>
      </c>
      <c r="N57" s="84"/>
      <c r="O57" s="84"/>
      <c r="P57" s="84"/>
      <c r="Q57" s="80">
        <f t="shared" si="27"/>
        <v>8129</v>
      </c>
      <c r="R57" s="80">
        <f t="shared" si="28"/>
        <v>8129</v>
      </c>
      <c r="S57" s="80">
        <f t="shared" si="25"/>
        <v>0</v>
      </c>
    </row>
    <row r="58" spans="1:19" s="88" customFormat="1" ht="28.5" customHeight="1" x14ac:dyDescent="0.2">
      <c r="A58" s="85">
        <v>49</v>
      </c>
      <c r="B58" s="120" t="s">
        <v>103</v>
      </c>
      <c r="C58" s="132">
        <v>3800</v>
      </c>
      <c r="D58" s="132">
        <v>3800</v>
      </c>
      <c r="E58" s="82">
        <f t="shared" si="26"/>
        <v>0</v>
      </c>
      <c r="F58" s="142">
        <v>43116</v>
      </c>
      <c r="G58" s="57" t="s">
        <v>125</v>
      </c>
      <c r="H58" s="12" t="s">
        <v>69</v>
      </c>
      <c r="I58" s="16" t="s">
        <v>15</v>
      </c>
      <c r="J58" s="109" t="s">
        <v>72</v>
      </c>
      <c r="K58" s="132">
        <v>0</v>
      </c>
      <c r="L58" s="132">
        <v>0</v>
      </c>
      <c r="M58" s="79">
        <f t="shared" si="29"/>
        <v>0</v>
      </c>
      <c r="N58" s="84"/>
      <c r="O58" s="84"/>
      <c r="P58" s="84"/>
      <c r="Q58" s="80">
        <f t="shared" si="27"/>
        <v>3800</v>
      </c>
      <c r="R58" s="80">
        <f t="shared" si="28"/>
        <v>3800</v>
      </c>
      <c r="S58" s="80">
        <f t="shared" si="25"/>
        <v>0</v>
      </c>
    </row>
    <row r="59" spans="1:19" s="88" customFormat="1" ht="28.5" customHeight="1" x14ac:dyDescent="0.2">
      <c r="A59" s="85">
        <v>50</v>
      </c>
      <c r="B59" s="120" t="s">
        <v>103</v>
      </c>
      <c r="C59" s="132">
        <v>3800</v>
      </c>
      <c r="D59" s="132">
        <v>3800</v>
      </c>
      <c r="E59" s="82">
        <f t="shared" si="26"/>
        <v>0</v>
      </c>
      <c r="F59" s="142">
        <v>43116</v>
      </c>
      <c r="G59" s="57" t="s">
        <v>125</v>
      </c>
      <c r="H59" s="13" t="s">
        <v>69</v>
      </c>
      <c r="I59" s="17" t="s">
        <v>15</v>
      </c>
      <c r="J59" s="109" t="s">
        <v>72</v>
      </c>
      <c r="K59" s="132">
        <v>0</v>
      </c>
      <c r="L59" s="132">
        <v>0</v>
      </c>
      <c r="M59" s="79">
        <f t="shared" si="29"/>
        <v>0</v>
      </c>
      <c r="N59" s="84"/>
      <c r="O59" s="84"/>
      <c r="P59" s="84"/>
      <c r="Q59" s="80">
        <f t="shared" si="27"/>
        <v>3800</v>
      </c>
      <c r="R59" s="80">
        <f t="shared" si="28"/>
        <v>3800</v>
      </c>
      <c r="S59" s="80">
        <f t="shared" si="25"/>
        <v>0</v>
      </c>
    </row>
    <row r="60" spans="1:19" s="88" customFormat="1" ht="28.5" customHeight="1" x14ac:dyDescent="0.2">
      <c r="A60" s="85">
        <v>51</v>
      </c>
      <c r="B60" s="120" t="s">
        <v>103</v>
      </c>
      <c r="C60" s="132">
        <v>3800</v>
      </c>
      <c r="D60" s="132">
        <v>3800</v>
      </c>
      <c r="E60" s="82">
        <f t="shared" si="26"/>
        <v>0</v>
      </c>
      <c r="F60" s="142">
        <v>43116</v>
      </c>
      <c r="G60" s="57" t="s">
        <v>125</v>
      </c>
      <c r="H60" s="13" t="s">
        <v>69</v>
      </c>
      <c r="I60" s="17" t="s">
        <v>15</v>
      </c>
      <c r="J60" s="109" t="s">
        <v>72</v>
      </c>
      <c r="K60" s="132">
        <v>0</v>
      </c>
      <c r="L60" s="132">
        <v>0</v>
      </c>
      <c r="M60" s="79">
        <f t="shared" si="29"/>
        <v>0</v>
      </c>
      <c r="N60" s="84"/>
      <c r="O60" s="84"/>
      <c r="P60" s="84"/>
      <c r="Q60" s="80">
        <f t="shared" si="27"/>
        <v>3800</v>
      </c>
      <c r="R60" s="80">
        <f t="shared" si="28"/>
        <v>3800</v>
      </c>
      <c r="S60" s="80">
        <f t="shared" si="25"/>
        <v>0</v>
      </c>
    </row>
    <row r="61" spans="1:19" s="88" customFormat="1" ht="28.5" customHeight="1" x14ac:dyDescent="0.2">
      <c r="A61" s="85">
        <v>52</v>
      </c>
      <c r="B61" s="120" t="s">
        <v>103</v>
      </c>
      <c r="C61" s="132">
        <v>3800</v>
      </c>
      <c r="D61" s="132">
        <v>3800</v>
      </c>
      <c r="E61" s="82">
        <f t="shared" si="26"/>
        <v>0</v>
      </c>
      <c r="F61" s="142">
        <v>43116</v>
      </c>
      <c r="G61" s="57" t="s">
        <v>125</v>
      </c>
      <c r="H61" s="12" t="s">
        <v>69</v>
      </c>
      <c r="I61" s="16" t="s">
        <v>15</v>
      </c>
      <c r="J61" s="109" t="s">
        <v>72</v>
      </c>
      <c r="K61" s="132">
        <v>0</v>
      </c>
      <c r="L61" s="132">
        <v>0</v>
      </c>
      <c r="M61" s="79">
        <f t="shared" si="29"/>
        <v>0</v>
      </c>
      <c r="N61" s="84"/>
      <c r="O61" s="84"/>
      <c r="P61" s="84"/>
      <c r="Q61" s="80">
        <f t="shared" si="27"/>
        <v>3800</v>
      </c>
      <c r="R61" s="80">
        <f t="shared" si="28"/>
        <v>3800</v>
      </c>
      <c r="S61" s="80">
        <f t="shared" si="25"/>
        <v>0</v>
      </c>
    </row>
    <row r="62" spans="1:19" s="88" customFormat="1" ht="28.5" customHeight="1" x14ac:dyDescent="0.2">
      <c r="A62" s="85">
        <v>53</v>
      </c>
      <c r="B62" s="120" t="s">
        <v>103</v>
      </c>
      <c r="C62" s="132">
        <v>3800</v>
      </c>
      <c r="D62" s="132">
        <v>3800</v>
      </c>
      <c r="E62" s="82">
        <f t="shared" si="26"/>
        <v>0</v>
      </c>
      <c r="F62" s="142">
        <v>43116</v>
      </c>
      <c r="G62" s="57" t="s">
        <v>125</v>
      </c>
      <c r="H62" s="12" t="s">
        <v>69</v>
      </c>
      <c r="I62" s="16" t="s">
        <v>15</v>
      </c>
      <c r="J62" s="109" t="s">
        <v>72</v>
      </c>
      <c r="K62" s="132">
        <v>0</v>
      </c>
      <c r="L62" s="132">
        <v>0</v>
      </c>
      <c r="M62" s="79">
        <f t="shared" si="29"/>
        <v>0</v>
      </c>
      <c r="N62" s="84"/>
      <c r="O62" s="84"/>
      <c r="P62" s="84"/>
      <c r="Q62" s="80">
        <f t="shared" si="27"/>
        <v>3800</v>
      </c>
      <c r="R62" s="80">
        <f t="shared" si="28"/>
        <v>3800</v>
      </c>
      <c r="S62" s="80">
        <f t="shared" si="25"/>
        <v>0</v>
      </c>
    </row>
    <row r="63" spans="1:19" s="88" customFormat="1" ht="28.5" customHeight="1" x14ac:dyDescent="0.2">
      <c r="A63" s="85">
        <v>54</v>
      </c>
      <c r="B63" s="120" t="s">
        <v>103</v>
      </c>
      <c r="C63" s="132">
        <v>3800</v>
      </c>
      <c r="D63" s="132">
        <v>3800</v>
      </c>
      <c r="E63" s="82">
        <f t="shared" si="26"/>
        <v>0</v>
      </c>
      <c r="F63" s="142">
        <v>43116</v>
      </c>
      <c r="G63" s="57" t="s">
        <v>125</v>
      </c>
      <c r="H63" s="12" t="s">
        <v>69</v>
      </c>
      <c r="I63" s="16" t="s">
        <v>15</v>
      </c>
      <c r="J63" s="109" t="s">
        <v>72</v>
      </c>
      <c r="K63" s="132">
        <v>0</v>
      </c>
      <c r="L63" s="132">
        <v>0</v>
      </c>
      <c r="M63" s="79">
        <f t="shared" si="29"/>
        <v>0</v>
      </c>
      <c r="N63" s="84"/>
      <c r="O63" s="84"/>
      <c r="P63" s="84"/>
      <c r="Q63" s="80">
        <f t="shared" si="27"/>
        <v>3800</v>
      </c>
      <c r="R63" s="80">
        <f t="shared" si="28"/>
        <v>3800</v>
      </c>
      <c r="S63" s="80">
        <f t="shared" si="25"/>
        <v>0</v>
      </c>
    </row>
    <row r="64" spans="1:19" s="88" customFormat="1" ht="28.5" customHeight="1" x14ac:dyDescent="0.2">
      <c r="A64" s="85">
        <v>55</v>
      </c>
      <c r="B64" s="120" t="s">
        <v>103</v>
      </c>
      <c r="C64" s="132">
        <v>3800</v>
      </c>
      <c r="D64" s="132">
        <v>3800</v>
      </c>
      <c r="E64" s="82">
        <f t="shared" si="26"/>
        <v>0</v>
      </c>
      <c r="F64" s="142">
        <v>43116</v>
      </c>
      <c r="G64" s="57" t="s">
        <v>125</v>
      </c>
      <c r="H64" s="13" t="s">
        <v>69</v>
      </c>
      <c r="I64" s="17" t="s">
        <v>15</v>
      </c>
      <c r="J64" s="109" t="s">
        <v>72</v>
      </c>
      <c r="K64" s="132">
        <v>0</v>
      </c>
      <c r="L64" s="132">
        <v>0</v>
      </c>
      <c r="M64" s="79">
        <f t="shared" si="29"/>
        <v>0</v>
      </c>
      <c r="N64" s="84"/>
      <c r="O64" s="84"/>
      <c r="P64" s="84"/>
      <c r="Q64" s="80">
        <f t="shared" si="27"/>
        <v>3800</v>
      </c>
      <c r="R64" s="80">
        <f t="shared" si="28"/>
        <v>3800</v>
      </c>
      <c r="S64" s="80">
        <f t="shared" si="25"/>
        <v>0</v>
      </c>
    </row>
    <row r="65" spans="1:22" s="88" customFormat="1" ht="28.5" customHeight="1" x14ac:dyDescent="0.2">
      <c r="A65" s="85">
        <v>56</v>
      </c>
      <c r="B65" s="120" t="s">
        <v>103</v>
      </c>
      <c r="C65" s="132">
        <v>3800</v>
      </c>
      <c r="D65" s="132">
        <v>3800</v>
      </c>
      <c r="E65" s="82">
        <f t="shared" si="26"/>
        <v>0</v>
      </c>
      <c r="F65" s="142">
        <v>43116</v>
      </c>
      <c r="G65" s="57" t="s">
        <v>125</v>
      </c>
      <c r="H65" s="13" t="s">
        <v>69</v>
      </c>
      <c r="I65" s="17" t="s">
        <v>15</v>
      </c>
      <c r="J65" s="109" t="s">
        <v>72</v>
      </c>
      <c r="K65" s="132">
        <v>0</v>
      </c>
      <c r="L65" s="132">
        <v>0</v>
      </c>
      <c r="M65" s="79">
        <f t="shared" si="29"/>
        <v>0</v>
      </c>
      <c r="N65" s="84"/>
      <c r="O65" s="84"/>
      <c r="P65" s="84"/>
      <c r="Q65" s="80">
        <f t="shared" si="27"/>
        <v>3800</v>
      </c>
      <c r="R65" s="80">
        <f t="shared" si="28"/>
        <v>3800</v>
      </c>
      <c r="S65" s="80">
        <f t="shared" si="25"/>
        <v>0</v>
      </c>
    </row>
    <row r="66" spans="1:22" s="88" customFormat="1" ht="28.5" customHeight="1" x14ac:dyDescent="0.2">
      <c r="A66" s="85">
        <v>57</v>
      </c>
      <c r="B66" s="120" t="s">
        <v>104</v>
      </c>
      <c r="C66" s="132">
        <v>6180</v>
      </c>
      <c r="D66" s="132">
        <v>6180</v>
      </c>
      <c r="E66" s="82">
        <f t="shared" si="26"/>
        <v>0</v>
      </c>
      <c r="F66" s="142">
        <v>43116</v>
      </c>
      <c r="G66" s="57" t="s">
        <v>125</v>
      </c>
      <c r="H66" s="12" t="s">
        <v>69</v>
      </c>
      <c r="I66" s="16" t="s">
        <v>15</v>
      </c>
      <c r="J66" s="109" t="s">
        <v>72</v>
      </c>
      <c r="K66" s="132">
        <v>0</v>
      </c>
      <c r="L66" s="132">
        <v>0</v>
      </c>
      <c r="M66" s="79">
        <f t="shared" si="29"/>
        <v>0</v>
      </c>
      <c r="N66" s="84"/>
      <c r="O66" s="84"/>
      <c r="P66" s="84"/>
      <c r="Q66" s="80">
        <f t="shared" si="27"/>
        <v>6180</v>
      </c>
      <c r="R66" s="80">
        <f t="shared" si="28"/>
        <v>6180</v>
      </c>
      <c r="S66" s="80">
        <f t="shared" si="25"/>
        <v>0</v>
      </c>
    </row>
    <row r="67" spans="1:22" s="88" customFormat="1" ht="28.5" customHeight="1" x14ac:dyDescent="0.2">
      <c r="A67" s="85">
        <v>58</v>
      </c>
      <c r="B67" s="120" t="s">
        <v>105</v>
      </c>
      <c r="C67" s="132">
        <v>6180</v>
      </c>
      <c r="D67" s="132">
        <v>6180</v>
      </c>
      <c r="E67" s="82">
        <f t="shared" si="26"/>
        <v>0</v>
      </c>
      <c r="F67" s="142">
        <v>43116</v>
      </c>
      <c r="G67" s="57" t="s">
        <v>125</v>
      </c>
      <c r="H67" s="13" t="s">
        <v>69</v>
      </c>
      <c r="I67" s="17" t="s">
        <v>15</v>
      </c>
      <c r="J67" s="109" t="s">
        <v>72</v>
      </c>
      <c r="K67" s="132">
        <v>0</v>
      </c>
      <c r="L67" s="132">
        <v>0</v>
      </c>
      <c r="M67" s="79">
        <f t="shared" si="29"/>
        <v>0</v>
      </c>
      <c r="N67" s="84"/>
      <c r="O67" s="84"/>
      <c r="P67" s="84"/>
      <c r="Q67" s="80">
        <f t="shared" si="27"/>
        <v>6180</v>
      </c>
      <c r="R67" s="80">
        <f t="shared" si="28"/>
        <v>6180</v>
      </c>
      <c r="S67" s="80">
        <f t="shared" si="25"/>
        <v>0</v>
      </c>
    </row>
    <row r="68" spans="1:22" s="88" customFormat="1" ht="28.5" customHeight="1" x14ac:dyDescent="0.2">
      <c r="A68" s="85">
        <v>59</v>
      </c>
      <c r="B68" s="129" t="s">
        <v>169</v>
      </c>
      <c r="C68" s="132">
        <v>3509</v>
      </c>
      <c r="D68" s="132">
        <v>3509</v>
      </c>
      <c r="E68" s="82">
        <f t="shared" si="26"/>
        <v>0</v>
      </c>
      <c r="F68" s="142">
        <v>43116</v>
      </c>
      <c r="G68" s="57" t="s">
        <v>125</v>
      </c>
      <c r="H68" s="135" t="s">
        <v>69</v>
      </c>
      <c r="I68" s="136" t="s">
        <v>15</v>
      </c>
      <c r="J68" s="109" t="s">
        <v>72</v>
      </c>
      <c r="K68" s="132">
        <v>0</v>
      </c>
      <c r="L68" s="132">
        <v>0</v>
      </c>
      <c r="M68" s="79">
        <f t="shared" si="29"/>
        <v>0</v>
      </c>
      <c r="N68" s="84"/>
      <c r="O68" s="84"/>
      <c r="P68" s="84"/>
      <c r="Q68" s="80">
        <f t="shared" si="27"/>
        <v>3509</v>
      </c>
      <c r="R68" s="80">
        <f t="shared" si="28"/>
        <v>3509</v>
      </c>
      <c r="S68" s="80">
        <f t="shared" si="25"/>
        <v>0</v>
      </c>
    </row>
    <row r="69" spans="1:22" s="88" customFormat="1" ht="36.75" customHeight="1" x14ac:dyDescent="0.2">
      <c r="A69" s="85">
        <v>60</v>
      </c>
      <c r="B69" s="120" t="s">
        <v>99</v>
      </c>
      <c r="C69" s="132">
        <v>6369.49</v>
      </c>
      <c r="D69" s="132">
        <v>6369.49</v>
      </c>
      <c r="E69" s="82">
        <f t="shared" si="26"/>
        <v>0</v>
      </c>
      <c r="F69" s="142">
        <v>43182</v>
      </c>
      <c r="G69" s="57" t="s">
        <v>126</v>
      </c>
      <c r="H69" s="12" t="s">
        <v>69</v>
      </c>
      <c r="I69" s="16" t="s">
        <v>15</v>
      </c>
      <c r="J69" s="109" t="s">
        <v>72</v>
      </c>
      <c r="K69" s="132">
        <v>0</v>
      </c>
      <c r="L69" s="132">
        <v>0</v>
      </c>
      <c r="M69" s="79">
        <v>0</v>
      </c>
      <c r="N69" s="73"/>
      <c r="O69" s="73"/>
      <c r="P69" s="84"/>
      <c r="Q69" s="80">
        <f t="shared" si="27"/>
        <v>6369.49</v>
      </c>
      <c r="R69" s="80">
        <f t="shared" si="28"/>
        <v>6369.49</v>
      </c>
      <c r="S69" s="80">
        <f t="shared" si="25"/>
        <v>0</v>
      </c>
    </row>
    <row r="70" spans="1:22" s="88" customFormat="1" ht="40.5" customHeight="1" x14ac:dyDescent="0.2">
      <c r="A70" s="85">
        <v>61</v>
      </c>
      <c r="B70" s="137" t="s">
        <v>122</v>
      </c>
      <c r="C70" s="132">
        <v>85000</v>
      </c>
      <c r="D70" s="132">
        <v>85000</v>
      </c>
      <c r="E70" s="82">
        <f t="shared" si="26"/>
        <v>0</v>
      </c>
      <c r="F70" s="143">
        <v>43445</v>
      </c>
      <c r="G70" s="138" t="s">
        <v>127</v>
      </c>
      <c r="H70" s="135" t="s">
        <v>69</v>
      </c>
      <c r="I70" s="136" t="s">
        <v>15</v>
      </c>
      <c r="J70" s="109" t="s">
        <v>72</v>
      </c>
      <c r="K70" s="132">
        <v>0</v>
      </c>
      <c r="L70" s="132">
        <v>0</v>
      </c>
      <c r="M70" s="132">
        <f t="shared" si="29"/>
        <v>0</v>
      </c>
      <c r="N70" s="83"/>
      <c r="O70" s="83"/>
      <c r="P70" s="83"/>
      <c r="Q70" s="80">
        <f t="shared" si="27"/>
        <v>85000</v>
      </c>
      <c r="R70" s="80">
        <f t="shared" si="28"/>
        <v>85000</v>
      </c>
      <c r="S70" s="80">
        <f t="shared" si="25"/>
        <v>0</v>
      </c>
    </row>
    <row r="71" spans="1:22" ht="39.75" customHeight="1" x14ac:dyDescent="0.2">
      <c r="A71" s="85">
        <v>62</v>
      </c>
      <c r="B71" s="131" t="s">
        <v>71</v>
      </c>
      <c r="C71" s="132">
        <v>36846.370000000003</v>
      </c>
      <c r="D71" s="132">
        <v>36846.370000000003</v>
      </c>
      <c r="E71" s="82">
        <f t="shared" si="26"/>
        <v>0</v>
      </c>
      <c r="F71" s="133">
        <v>43381</v>
      </c>
      <c r="G71" s="20" t="s">
        <v>128</v>
      </c>
      <c r="H71" s="135" t="s">
        <v>69</v>
      </c>
      <c r="I71" s="136" t="s">
        <v>15</v>
      </c>
      <c r="J71" s="109" t="s">
        <v>72</v>
      </c>
      <c r="K71" s="132">
        <v>0</v>
      </c>
      <c r="L71" s="132">
        <v>0</v>
      </c>
      <c r="M71" s="132">
        <f t="shared" si="29"/>
        <v>0</v>
      </c>
      <c r="N71" s="134"/>
      <c r="O71" s="134"/>
      <c r="P71" s="134"/>
      <c r="Q71" s="80">
        <f t="shared" si="27"/>
        <v>36846.370000000003</v>
      </c>
      <c r="R71" s="80">
        <f t="shared" si="28"/>
        <v>36846.370000000003</v>
      </c>
      <c r="S71" s="80">
        <f t="shared" si="25"/>
        <v>0</v>
      </c>
    </row>
    <row r="72" spans="1:22" ht="39.75" customHeight="1" x14ac:dyDescent="0.2">
      <c r="A72" s="85">
        <v>63</v>
      </c>
      <c r="B72" s="131" t="s">
        <v>170</v>
      </c>
      <c r="C72" s="132">
        <v>0</v>
      </c>
      <c r="D72" s="132">
        <v>0</v>
      </c>
      <c r="E72" s="82">
        <f t="shared" si="26"/>
        <v>0</v>
      </c>
      <c r="F72" s="133">
        <v>43553</v>
      </c>
      <c r="G72" s="20" t="s">
        <v>171</v>
      </c>
      <c r="H72" s="135" t="s">
        <v>69</v>
      </c>
      <c r="I72" s="136" t="s">
        <v>15</v>
      </c>
      <c r="J72" s="157"/>
      <c r="K72" s="132">
        <v>18000</v>
      </c>
      <c r="L72" s="132">
        <v>18000</v>
      </c>
      <c r="M72" s="132">
        <f t="shared" si="29"/>
        <v>0</v>
      </c>
      <c r="N72" s="134"/>
      <c r="O72" s="134"/>
      <c r="P72" s="134"/>
      <c r="Q72" s="82">
        <f t="shared" ref="Q72:R72" si="30">K72</f>
        <v>18000</v>
      </c>
      <c r="R72" s="82">
        <f t="shared" si="30"/>
        <v>18000</v>
      </c>
      <c r="S72" s="80">
        <f t="shared" si="25"/>
        <v>0</v>
      </c>
    </row>
    <row r="73" spans="1:22" s="141" customFormat="1" ht="19.5" customHeight="1" x14ac:dyDescent="0.25">
      <c r="A73" s="159" t="s">
        <v>39</v>
      </c>
      <c r="B73" s="159"/>
      <c r="C73" s="83">
        <f>SUM(C6:C72)</f>
        <v>918478.38</v>
      </c>
      <c r="D73" s="83">
        <f t="shared" ref="D73:E73" si="31">SUM(D6:D72)</f>
        <v>844117.76</v>
      </c>
      <c r="E73" s="83">
        <f t="shared" si="31"/>
        <v>74360.62</v>
      </c>
      <c r="F73" s="123" t="s">
        <v>129</v>
      </c>
      <c r="G73" s="123" t="s">
        <v>129</v>
      </c>
      <c r="H73" s="123" t="s">
        <v>129</v>
      </c>
      <c r="I73" s="123" t="s">
        <v>129</v>
      </c>
      <c r="J73" s="123" t="s">
        <v>129</v>
      </c>
      <c r="K73" s="83">
        <f>SUM(K50:K72)</f>
        <v>18000</v>
      </c>
      <c r="L73" s="83">
        <f>SUM(L43:L72)</f>
        <v>45000</v>
      </c>
      <c r="M73" s="83">
        <f>SUM(M43:M71)</f>
        <v>0</v>
      </c>
      <c r="N73" s="83">
        <f>N23</f>
        <v>0</v>
      </c>
      <c r="O73" s="83">
        <f>O23</f>
        <v>0</v>
      </c>
      <c r="P73" s="83">
        <f>SUM(P43:P71)</f>
        <v>27000</v>
      </c>
      <c r="Q73" s="83">
        <f>SUM(Q6:Q72)</f>
        <v>936478.38</v>
      </c>
      <c r="R73" s="83">
        <f t="shared" ref="R73:S73" si="32">SUM(R6:R72)</f>
        <v>889117.76</v>
      </c>
      <c r="S73" s="83">
        <f t="shared" si="32"/>
        <v>47360.619999999995</v>
      </c>
    </row>
    <row r="74" spans="1:22" ht="19.5" customHeight="1" x14ac:dyDescent="0.2"/>
    <row r="75" spans="1:22" s="42" customFormat="1" ht="30" customHeight="1" x14ac:dyDescent="0.25">
      <c r="B75" s="42" t="s">
        <v>73</v>
      </c>
      <c r="E75" s="42" t="s">
        <v>117</v>
      </c>
    </row>
    <row r="76" spans="1:22" s="42" customFormat="1" ht="15" x14ac:dyDescent="0.25">
      <c r="Q76" s="90"/>
      <c r="R76" s="90"/>
      <c r="S76" s="90"/>
      <c r="T76" s="90"/>
      <c r="U76" s="90"/>
      <c r="V76" s="90"/>
    </row>
    <row r="77" spans="1:22" s="42" customFormat="1" ht="15" x14ac:dyDescent="0.25">
      <c r="T77" s="90"/>
      <c r="U77" s="90"/>
      <c r="V77" s="90"/>
    </row>
  </sheetData>
  <mergeCells count="5">
    <mergeCell ref="A73:B73"/>
    <mergeCell ref="K4:M4"/>
    <mergeCell ref="N4:P4"/>
    <mergeCell ref="Q4:S4"/>
    <mergeCell ref="A4:J4"/>
  </mergeCells>
  <pageMargins left="0.23" right="0.21" top="0.57999999999999996" bottom="0.37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9"/>
  <sheetViews>
    <sheetView topLeftCell="E1" zoomScale="85" zoomScaleNormal="85" workbookViewId="0">
      <selection activeCell="R9" sqref="R9"/>
    </sheetView>
  </sheetViews>
  <sheetFormatPr defaultRowHeight="15" x14ac:dyDescent="0.25"/>
  <cols>
    <col min="1" max="1" width="5" customWidth="1"/>
    <col min="2" max="2" width="11.140625" customWidth="1"/>
    <col min="3" max="3" width="12.5703125" customWidth="1"/>
    <col min="4" max="4" width="10.7109375" customWidth="1"/>
    <col min="5" max="5" width="11.28515625" customWidth="1"/>
    <col min="6" max="6" width="12.42578125" customWidth="1"/>
    <col min="7" max="7" width="12" customWidth="1"/>
    <col min="8" max="8" width="10.5703125" customWidth="1"/>
    <col min="10" max="10" width="10.7109375" customWidth="1"/>
    <col min="11" max="11" width="10.5703125" style="60" customWidth="1"/>
    <col min="12" max="12" width="11.28515625" customWidth="1"/>
    <col min="15" max="15" width="10.5703125" customWidth="1"/>
    <col min="16" max="16" width="10.42578125" customWidth="1"/>
    <col min="17" max="17" width="11.42578125" customWidth="1"/>
    <col min="18" max="18" width="13.28515625" customWidth="1"/>
    <col min="19" max="19" width="12.5703125" customWidth="1"/>
    <col min="20" max="20" width="13.5703125" customWidth="1"/>
    <col min="21" max="21" width="12.42578125" customWidth="1"/>
    <col min="22" max="22" width="12.140625" customWidth="1"/>
    <col min="23" max="23" width="12.5703125" customWidth="1"/>
  </cols>
  <sheetData>
    <row r="2" spans="1:23" s="97" customFormat="1" ht="18.75" x14ac:dyDescent="0.3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8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23" s="97" customFormat="1" ht="18.75" x14ac:dyDescent="0.3">
      <c r="A3" s="95" t="s">
        <v>68</v>
      </c>
      <c r="B3" s="96"/>
      <c r="C3" s="96"/>
      <c r="D3" s="96"/>
      <c r="E3" s="96"/>
      <c r="F3" s="96"/>
      <c r="G3" s="96"/>
      <c r="H3" s="96" t="s">
        <v>166</v>
      </c>
      <c r="I3" s="96"/>
      <c r="J3" s="96"/>
      <c r="K3" s="98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3" s="45" customFormat="1" ht="44.25" customHeight="1" x14ac:dyDescent="0.25">
      <c r="A4" s="158" t="s">
        <v>172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 t="s">
        <v>180</v>
      </c>
      <c r="P4" s="158"/>
      <c r="Q4" s="158"/>
      <c r="R4" s="158" t="s">
        <v>181</v>
      </c>
      <c r="S4" s="158"/>
      <c r="T4" s="158"/>
      <c r="U4" s="158" t="s">
        <v>175</v>
      </c>
      <c r="V4" s="158"/>
      <c r="W4" s="158"/>
    </row>
    <row r="5" spans="1:23" ht="147" customHeight="1" x14ac:dyDescent="0.25">
      <c r="A5" s="22" t="s">
        <v>1</v>
      </c>
      <c r="B5" s="6" t="s">
        <v>2</v>
      </c>
      <c r="C5" s="6" t="s">
        <v>3</v>
      </c>
      <c r="D5" s="10" t="s">
        <v>4</v>
      </c>
      <c r="E5" s="10" t="s">
        <v>5</v>
      </c>
      <c r="F5" s="6" t="s">
        <v>6</v>
      </c>
      <c r="G5" s="6" t="s">
        <v>7</v>
      </c>
      <c r="H5" s="11" t="s">
        <v>8</v>
      </c>
      <c r="I5" s="10" t="s">
        <v>9</v>
      </c>
      <c r="J5" s="6" t="s">
        <v>10</v>
      </c>
      <c r="K5" s="56" t="s">
        <v>11</v>
      </c>
      <c r="L5" s="6" t="s">
        <v>12</v>
      </c>
      <c r="M5" s="10" t="s">
        <v>13</v>
      </c>
      <c r="N5" s="10" t="s">
        <v>14</v>
      </c>
      <c r="O5" s="6" t="s">
        <v>6</v>
      </c>
      <c r="P5" s="6" t="s">
        <v>7</v>
      </c>
      <c r="Q5" s="7" t="s">
        <v>8</v>
      </c>
      <c r="R5" s="6" t="s">
        <v>6</v>
      </c>
      <c r="S5" s="6" t="s">
        <v>7</v>
      </c>
      <c r="T5" s="7" t="s">
        <v>8</v>
      </c>
      <c r="U5" s="6" t="s">
        <v>6</v>
      </c>
      <c r="V5" s="6" t="s">
        <v>7</v>
      </c>
      <c r="W5" s="7" t="s">
        <v>8</v>
      </c>
    </row>
    <row r="6" spans="1:23" ht="38.25" x14ac:dyDescent="0.25">
      <c r="A6" s="26">
        <v>1</v>
      </c>
      <c r="B6" s="23" t="s">
        <v>33</v>
      </c>
      <c r="C6" s="57" t="s">
        <v>34</v>
      </c>
      <c r="D6" s="47" t="s">
        <v>26</v>
      </c>
      <c r="E6" s="48">
        <v>7.1280000000000001</v>
      </c>
      <c r="F6" s="62">
        <v>3675000</v>
      </c>
      <c r="G6" s="63">
        <v>1176047.5</v>
      </c>
      <c r="H6" s="46">
        <f>F6-G6</f>
        <v>2498952.5</v>
      </c>
      <c r="I6" s="48" t="s">
        <v>26</v>
      </c>
      <c r="J6" s="19" t="s">
        <v>64</v>
      </c>
      <c r="K6" s="57" t="s">
        <v>37</v>
      </c>
      <c r="L6" s="12" t="s">
        <v>69</v>
      </c>
      <c r="M6" s="16" t="s">
        <v>15</v>
      </c>
      <c r="N6" s="48" t="s">
        <v>26</v>
      </c>
      <c r="O6" s="28"/>
      <c r="P6" s="28"/>
      <c r="Q6" s="28"/>
      <c r="R6" s="28">
        <v>3675000</v>
      </c>
      <c r="S6" s="28">
        <v>1176047.5</v>
      </c>
      <c r="T6" s="28">
        <f>R6-S6</f>
        <v>2498952.5</v>
      </c>
      <c r="U6" s="28">
        <f t="shared" ref="U6:V9" si="0">F6+O6-R6</f>
        <v>0</v>
      </c>
      <c r="V6" s="28">
        <f t="shared" si="0"/>
        <v>0</v>
      </c>
      <c r="W6" s="28">
        <f>U6-V6</f>
        <v>0</v>
      </c>
    </row>
    <row r="7" spans="1:23" ht="38.25" x14ac:dyDescent="0.25">
      <c r="A7" s="26">
        <v>2</v>
      </c>
      <c r="B7" s="23" t="s">
        <v>35</v>
      </c>
      <c r="C7" s="57" t="s">
        <v>34</v>
      </c>
      <c r="D7" s="47" t="s">
        <v>26</v>
      </c>
      <c r="E7" s="48">
        <v>2.56</v>
      </c>
      <c r="F7" s="62">
        <v>1515000</v>
      </c>
      <c r="G7" s="63">
        <v>459375</v>
      </c>
      <c r="H7" s="46">
        <f t="shared" ref="H7:H8" si="1">F7-G7</f>
        <v>1055625</v>
      </c>
      <c r="I7" s="48" t="s">
        <v>26</v>
      </c>
      <c r="J7" s="19" t="s">
        <v>64</v>
      </c>
      <c r="K7" s="57" t="s">
        <v>38</v>
      </c>
      <c r="L7" s="12" t="s">
        <v>69</v>
      </c>
      <c r="M7" s="16" t="s">
        <v>15</v>
      </c>
      <c r="N7" s="48" t="s">
        <v>26</v>
      </c>
      <c r="O7" s="28"/>
      <c r="P7" s="28"/>
      <c r="Q7" s="28"/>
      <c r="R7" s="28">
        <v>1515000</v>
      </c>
      <c r="S7" s="28">
        <v>459375</v>
      </c>
      <c r="T7" s="28">
        <v>1055625</v>
      </c>
      <c r="U7" s="28">
        <f t="shared" si="0"/>
        <v>0</v>
      </c>
      <c r="V7" s="28">
        <f t="shared" si="0"/>
        <v>0</v>
      </c>
      <c r="W7" s="28">
        <f>U7-V7</f>
        <v>0</v>
      </c>
    </row>
    <row r="8" spans="1:23" ht="38.25" x14ac:dyDescent="0.25">
      <c r="A8" s="26">
        <v>3</v>
      </c>
      <c r="B8" s="148" t="s">
        <v>163</v>
      </c>
      <c r="C8" s="149" t="s">
        <v>63</v>
      </c>
      <c r="D8" s="150" t="s">
        <v>26</v>
      </c>
      <c r="E8" s="151" t="s">
        <v>26</v>
      </c>
      <c r="F8" s="152"/>
      <c r="G8" s="153"/>
      <c r="H8" s="74">
        <f t="shared" si="1"/>
        <v>0</v>
      </c>
      <c r="I8" s="154"/>
      <c r="J8" s="149" t="s">
        <v>26</v>
      </c>
      <c r="K8" s="149" t="s">
        <v>164</v>
      </c>
      <c r="L8" s="19" t="s">
        <v>165</v>
      </c>
      <c r="M8" s="16" t="s">
        <v>15</v>
      </c>
      <c r="N8" s="154"/>
      <c r="O8" s="155"/>
      <c r="P8" s="155"/>
      <c r="Q8" s="156"/>
      <c r="R8" s="155"/>
      <c r="S8" s="155"/>
      <c r="T8" s="156"/>
      <c r="U8" s="156">
        <f t="shared" ref="U8:V8" si="2">F8+O8</f>
        <v>0</v>
      </c>
      <c r="V8" s="156">
        <f t="shared" si="2"/>
        <v>0</v>
      </c>
      <c r="W8" s="156">
        <f t="shared" ref="W8" si="3">U8-V8</f>
        <v>0</v>
      </c>
    </row>
    <row r="9" spans="1:23" ht="89.25" x14ac:dyDescent="0.25">
      <c r="A9" s="26">
        <v>4</v>
      </c>
      <c r="B9" s="23" t="s">
        <v>62</v>
      </c>
      <c r="C9" s="57" t="s">
        <v>63</v>
      </c>
      <c r="D9" s="47" t="s">
        <v>26</v>
      </c>
      <c r="E9" s="48" t="s">
        <v>26</v>
      </c>
      <c r="F9" s="62">
        <v>88266939.510000005</v>
      </c>
      <c r="G9" s="63">
        <v>88266939.510000005</v>
      </c>
      <c r="H9" s="46">
        <f t="shared" ref="H9" si="4">F9-G9</f>
        <v>0</v>
      </c>
      <c r="I9" s="48" t="s">
        <v>26</v>
      </c>
      <c r="J9" s="89">
        <v>39883</v>
      </c>
      <c r="K9" s="57" t="s">
        <v>130</v>
      </c>
      <c r="L9" s="12" t="s">
        <v>69</v>
      </c>
      <c r="M9" s="16" t="s">
        <v>15</v>
      </c>
      <c r="N9" s="48" t="s">
        <v>26</v>
      </c>
      <c r="O9" s="27"/>
      <c r="P9" s="27"/>
      <c r="Q9" s="28"/>
      <c r="R9" s="27">
        <v>88266939.510000005</v>
      </c>
      <c r="S9" s="27">
        <v>88266939.510000005</v>
      </c>
      <c r="T9" s="28">
        <v>0</v>
      </c>
      <c r="U9" s="28">
        <f t="shared" si="0"/>
        <v>0</v>
      </c>
      <c r="V9" s="28">
        <f t="shared" si="0"/>
        <v>0</v>
      </c>
      <c r="W9" s="28">
        <f>U9-V9</f>
        <v>0</v>
      </c>
    </row>
    <row r="10" spans="1:23" ht="38.25" x14ac:dyDescent="0.25">
      <c r="A10" s="108">
        <v>5</v>
      </c>
      <c r="B10" s="49" t="s">
        <v>78</v>
      </c>
      <c r="C10" s="58" t="s">
        <v>63</v>
      </c>
      <c r="D10" s="50" t="s">
        <v>66</v>
      </c>
      <c r="E10" s="51">
        <v>1769</v>
      </c>
      <c r="F10" s="61">
        <v>603423.6</v>
      </c>
      <c r="G10" s="64">
        <v>0</v>
      </c>
      <c r="H10" s="52">
        <v>603423.6</v>
      </c>
      <c r="I10" s="51" t="s">
        <v>26</v>
      </c>
      <c r="J10" s="53">
        <v>42381</v>
      </c>
      <c r="K10" s="58" t="s">
        <v>67</v>
      </c>
      <c r="L10" s="13" t="s">
        <v>69</v>
      </c>
      <c r="M10" s="17" t="s">
        <v>15</v>
      </c>
      <c r="N10" s="51" t="s">
        <v>26</v>
      </c>
      <c r="O10" s="54"/>
      <c r="P10" s="54"/>
      <c r="Q10" s="55"/>
      <c r="R10" s="54"/>
      <c r="S10" s="54"/>
      <c r="T10" s="55"/>
      <c r="U10" s="55">
        <f t="shared" ref="U10:U11" si="5">F10+O10</f>
        <v>603423.6</v>
      </c>
      <c r="V10" s="55">
        <f t="shared" ref="V10:V12" si="6">G10+P10</f>
        <v>0</v>
      </c>
      <c r="W10" s="55">
        <f t="shared" ref="W10:W12" si="7">U10-V10</f>
        <v>603423.6</v>
      </c>
    </row>
    <row r="11" spans="1:23" ht="38.25" x14ac:dyDescent="0.25">
      <c r="A11" s="26">
        <v>6</v>
      </c>
      <c r="B11" s="19" t="s">
        <v>96</v>
      </c>
      <c r="C11" s="57" t="s">
        <v>63</v>
      </c>
      <c r="D11" s="109"/>
      <c r="E11" s="109"/>
      <c r="F11" s="62">
        <v>255734</v>
      </c>
      <c r="G11" s="63">
        <v>255734</v>
      </c>
      <c r="H11" s="110">
        <v>0</v>
      </c>
      <c r="I11" s="109"/>
      <c r="J11" s="111">
        <v>42818</v>
      </c>
      <c r="K11" s="58" t="s">
        <v>67</v>
      </c>
      <c r="L11" s="13" t="s">
        <v>69</v>
      </c>
      <c r="M11" s="17" t="s">
        <v>15</v>
      </c>
      <c r="N11" s="109" t="s">
        <v>26</v>
      </c>
      <c r="O11" s="28"/>
      <c r="P11" s="28"/>
      <c r="Q11" s="28"/>
      <c r="R11" s="27"/>
      <c r="S11" s="27"/>
      <c r="T11" s="28"/>
      <c r="U11" s="55">
        <f t="shared" si="5"/>
        <v>255734</v>
      </c>
      <c r="V11" s="55">
        <f t="shared" si="6"/>
        <v>255734</v>
      </c>
      <c r="W11" s="55">
        <f t="shared" si="7"/>
        <v>0</v>
      </c>
    </row>
    <row r="12" spans="1:23" ht="76.5" x14ac:dyDescent="0.25">
      <c r="A12" s="26">
        <v>7</v>
      </c>
      <c r="B12" s="19" t="s">
        <v>176</v>
      </c>
      <c r="C12" s="57" t="s">
        <v>177</v>
      </c>
      <c r="D12" s="109" t="s">
        <v>178</v>
      </c>
      <c r="E12" s="109">
        <v>572.1</v>
      </c>
      <c r="F12" s="62">
        <v>0</v>
      </c>
      <c r="G12" s="63">
        <v>0</v>
      </c>
      <c r="H12" s="110">
        <v>0</v>
      </c>
      <c r="I12" s="109"/>
      <c r="J12" s="111">
        <v>43677</v>
      </c>
      <c r="K12" s="58" t="s">
        <v>179</v>
      </c>
      <c r="L12" s="13" t="s">
        <v>69</v>
      </c>
      <c r="M12" s="17" t="s">
        <v>15</v>
      </c>
      <c r="N12" s="109"/>
      <c r="O12" s="28">
        <v>1345442.7</v>
      </c>
      <c r="P12" s="28"/>
      <c r="Q12" s="28">
        <v>1345442.7</v>
      </c>
      <c r="R12" s="27"/>
      <c r="S12" s="27"/>
      <c r="T12" s="28"/>
      <c r="U12" s="28">
        <f t="shared" ref="U12" si="8">F12+O12-R12</f>
        <v>1345442.7</v>
      </c>
      <c r="V12" s="55">
        <f t="shared" si="6"/>
        <v>0</v>
      </c>
      <c r="W12" s="55">
        <f t="shared" si="7"/>
        <v>1345442.7</v>
      </c>
    </row>
    <row r="13" spans="1:23" s="65" customFormat="1" ht="15" customHeight="1" x14ac:dyDescent="0.25">
      <c r="A13" s="165" t="s">
        <v>39</v>
      </c>
      <c r="B13" s="166"/>
      <c r="C13" s="166"/>
      <c r="D13" s="167"/>
      <c r="E13" s="40" t="s">
        <v>129</v>
      </c>
      <c r="F13" s="41">
        <f>SUM(F6:F12)</f>
        <v>94316097.109999999</v>
      </c>
      <c r="G13" s="41">
        <f>SUM(G6:G12)</f>
        <v>90158096.010000005</v>
      </c>
      <c r="H13" s="41">
        <f>SUM(H6:H10)</f>
        <v>4158001.1</v>
      </c>
      <c r="I13" s="40" t="s">
        <v>129</v>
      </c>
      <c r="J13" s="40" t="s">
        <v>129</v>
      </c>
      <c r="K13" s="40" t="s">
        <v>129</v>
      </c>
      <c r="L13" s="40" t="s">
        <v>129</v>
      </c>
      <c r="M13" s="40" t="s">
        <v>129</v>
      </c>
      <c r="N13" s="40" t="s">
        <v>129</v>
      </c>
      <c r="O13" s="41">
        <f>SUM(O12)</f>
        <v>1345442.7</v>
      </c>
      <c r="P13" s="41">
        <f t="shared" ref="P13:T13" si="9">SUM(P6:P11)</f>
        <v>0</v>
      </c>
      <c r="Q13" s="41">
        <f>SUM(Q12)</f>
        <v>1345442.7</v>
      </c>
      <c r="R13" s="41">
        <f t="shared" si="9"/>
        <v>93456939.510000005</v>
      </c>
      <c r="S13" s="41">
        <f t="shared" si="9"/>
        <v>89902362.010000005</v>
      </c>
      <c r="T13" s="41">
        <f t="shared" si="9"/>
        <v>3554577.5</v>
      </c>
      <c r="U13" s="41">
        <f>SUM(U6:U12)</f>
        <v>2204600.2999999998</v>
      </c>
      <c r="V13" s="41">
        <f t="shared" ref="V13:W13" si="10">SUM(V6:V12)</f>
        <v>255734</v>
      </c>
      <c r="W13" s="41">
        <f t="shared" si="10"/>
        <v>1948866.2999999998</v>
      </c>
    </row>
    <row r="14" spans="1:23" x14ac:dyDescent="0.25">
      <c r="A14" s="8"/>
      <c r="B14" s="5"/>
      <c r="C14" s="8"/>
      <c r="D14" s="8"/>
      <c r="E14" s="8"/>
      <c r="F14" s="8"/>
      <c r="G14" s="8"/>
      <c r="H14" s="8"/>
      <c r="I14" s="8"/>
      <c r="J14" s="8"/>
      <c r="K14" s="59"/>
      <c r="L14" s="8"/>
      <c r="M14" s="8"/>
      <c r="N14" s="8"/>
      <c r="O14" s="91"/>
      <c r="P14" s="91"/>
      <c r="Q14" s="91"/>
      <c r="R14" s="8"/>
      <c r="S14" s="8"/>
      <c r="T14" s="8"/>
      <c r="U14" s="1"/>
      <c r="V14" s="1"/>
      <c r="W14" s="1"/>
    </row>
    <row r="15" spans="1:23" ht="42" customHeight="1" x14ac:dyDescent="0.25">
      <c r="U15" s="24"/>
      <c r="V15" s="24"/>
      <c r="W15" s="24"/>
    </row>
    <row r="16" spans="1:23" s="42" customFormat="1" x14ac:dyDescent="0.25">
      <c r="B16" s="42" t="s">
        <v>73</v>
      </c>
      <c r="E16" s="42" t="s">
        <v>117</v>
      </c>
    </row>
    <row r="17" spans="20:23" s="42" customFormat="1" ht="25.5" customHeight="1" x14ac:dyDescent="0.25">
      <c r="T17" s="90"/>
      <c r="U17" s="90"/>
      <c r="V17" s="90"/>
    </row>
    <row r="18" spans="20:23" s="42" customFormat="1" x14ac:dyDescent="0.25">
      <c r="T18" s="90"/>
      <c r="U18" s="90"/>
      <c r="V18" s="90"/>
    </row>
    <row r="19" spans="20:23" x14ac:dyDescent="0.25">
      <c r="U19" s="24"/>
      <c r="V19" s="24"/>
      <c r="W19" s="24"/>
    </row>
  </sheetData>
  <mergeCells count="5">
    <mergeCell ref="A4:N4"/>
    <mergeCell ref="O4:Q4"/>
    <mergeCell ref="R4:T4"/>
    <mergeCell ref="U4:W4"/>
    <mergeCell ref="A13:D13"/>
  </mergeCells>
  <pageMargins left="0.17" right="0.24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0"/>
  <sheetViews>
    <sheetView topLeftCell="A25" workbookViewId="0">
      <selection activeCell="E3" sqref="E3"/>
    </sheetView>
  </sheetViews>
  <sheetFormatPr defaultRowHeight="12.75" x14ac:dyDescent="0.2"/>
  <cols>
    <col min="1" max="1" width="4.140625" style="66" customWidth="1"/>
    <col min="2" max="2" width="26.140625" style="66" customWidth="1"/>
    <col min="3" max="4" width="9.140625" style="66" customWidth="1"/>
    <col min="5" max="5" width="10.140625" style="66" customWidth="1"/>
    <col min="6" max="6" width="10.5703125" style="66" customWidth="1"/>
    <col min="7" max="7" width="13.140625" style="66" customWidth="1"/>
    <col min="8" max="8" width="10.85546875" style="66" customWidth="1"/>
    <col min="9" max="9" width="9.140625" style="66"/>
    <col min="10" max="10" width="13.5703125" style="66" customWidth="1"/>
    <col min="11" max="16" width="10.7109375" style="66" customWidth="1"/>
    <col min="17" max="17" width="11.140625" style="66" customWidth="1"/>
    <col min="18" max="18" width="10.28515625" style="66" customWidth="1"/>
    <col min="19" max="19" width="11.140625" style="66" customWidth="1"/>
    <col min="20" max="16384" width="9.140625" style="66"/>
  </cols>
  <sheetData>
    <row r="2" spans="1:19" s="94" customFormat="1" ht="18.75" x14ac:dyDescent="0.3">
      <c r="A2" s="92" t="s">
        <v>79</v>
      </c>
      <c r="B2" s="92"/>
      <c r="C2" s="93"/>
      <c r="D2" s="93"/>
      <c r="E2" s="93" t="s">
        <v>166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s="94" customFormat="1" ht="18.75" x14ac:dyDescent="0.3">
      <c r="A3" s="95" t="s">
        <v>68</v>
      </c>
      <c r="B3" s="95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s="87" customFormat="1" ht="56.25" customHeight="1" x14ac:dyDescent="0.25">
      <c r="A4" s="168" t="s">
        <v>172</v>
      </c>
      <c r="B4" s="169"/>
      <c r="C4" s="169"/>
      <c r="D4" s="169"/>
      <c r="E4" s="169"/>
      <c r="F4" s="169"/>
      <c r="G4" s="169"/>
      <c r="H4" s="169"/>
      <c r="I4" s="169"/>
      <c r="J4" s="170"/>
      <c r="K4" s="171" t="s">
        <v>173</v>
      </c>
      <c r="L4" s="171"/>
      <c r="M4" s="171"/>
      <c r="N4" s="171" t="s">
        <v>174</v>
      </c>
      <c r="O4" s="171"/>
      <c r="P4" s="171"/>
      <c r="Q4" s="172" t="s">
        <v>175</v>
      </c>
      <c r="R4" s="172"/>
      <c r="S4" s="172"/>
    </row>
    <row r="5" spans="1:19" ht="140.25" x14ac:dyDescent="0.2">
      <c r="A5" s="22" t="s">
        <v>16</v>
      </c>
      <c r="B5" s="6" t="s">
        <v>17</v>
      </c>
      <c r="C5" s="6" t="s">
        <v>18</v>
      </c>
      <c r="D5" s="6" t="s">
        <v>19</v>
      </c>
      <c r="E5" s="6" t="s">
        <v>8</v>
      </c>
      <c r="F5" s="6" t="s">
        <v>20</v>
      </c>
      <c r="G5" s="6" t="s">
        <v>21</v>
      </c>
      <c r="H5" s="6" t="s">
        <v>22</v>
      </c>
      <c r="I5" s="6" t="s">
        <v>13</v>
      </c>
      <c r="J5" s="126" t="s">
        <v>23</v>
      </c>
      <c r="K5" s="127" t="s">
        <v>6</v>
      </c>
      <c r="L5" s="127" t="s">
        <v>7</v>
      </c>
      <c r="M5" s="128" t="s">
        <v>8</v>
      </c>
      <c r="N5" s="127" t="s">
        <v>6</v>
      </c>
      <c r="O5" s="127" t="s">
        <v>7</v>
      </c>
      <c r="P5" s="128" t="s">
        <v>8</v>
      </c>
      <c r="Q5" s="127" t="s">
        <v>6</v>
      </c>
      <c r="R5" s="127" t="s">
        <v>7</v>
      </c>
      <c r="S5" s="128" t="s">
        <v>8</v>
      </c>
    </row>
    <row r="6" spans="1:19" ht="51.75" customHeight="1" x14ac:dyDescent="0.2">
      <c r="A6" s="26">
        <v>1</v>
      </c>
      <c r="B6" s="19" t="s">
        <v>167</v>
      </c>
      <c r="C6" s="72">
        <v>0</v>
      </c>
      <c r="D6" s="80">
        <v>0</v>
      </c>
      <c r="E6" s="80">
        <v>0</v>
      </c>
      <c r="F6" s="89">
        <v>42552</v>
      </c>
      <c r="G6" s="19" t="s">
        <v>168</v>
      </c>
      <c r="H6" s="18" t="s">
        <v>69</v>
      </c>
      <c r="I6" s="18" t="s">
        <v>24</v>
      </c>
      <c r="J6" s="109" t="s">
        <v>72</v>
      </c>
      <c r="K6" s="79">
        <v>0</v>
      </c>
      <c r="L6" s="79">
        <v>0</v>
      </c>
      <c r="M6" s="79"/>
      <c r="N6" s="72">
        <v>0</v>
      </c>
      <c r="O6" s="73">
        <v>0</v>
      </c>
      <c r="P6" s="73"/>
      <c r="Q6" s="80">
        <f>K6-N6</f>
        <v>0</v>
      </c>
      <c r="R6" s="80">
        <f>P6</f>
        <v>0</v>
      </c>
      <c r="S6" s="80">
        <f>M6-P6</f>
        <v>0</v>
      </c>
    </row>
    <row r="7" spans="1:19" s="88" customFormat="1" ht="42.75" customHeight="1" x14ac:dyDescent="0.2">
      <c r="A7" s="121">
        <v>2</v>
      </c>
      <c r="B7" s="120" t="s">
        <v>97</v>
      </c>
      <c r="C7" s="72">
        <v>0</v>
      </c>
      <c r="D7" s="80">
        <v>0</v>
      </c>
      <c r="E7" s="73">
        <f>C7-D7</f>
        <v>0</v>
      </c>
      <c r="F7" s="142">
        <v>43098</v>
      </c>
      <c r="G7" s="58" t="s">
        <v>131</v>
      </c>
      <c r="H7" s="12" t="s">
        <v>69</v>
      </c>
      <c r="I7" s="16" t="s">
        <v>15</v>
      </c>
      <c r="J7" s="48" t="s">
        <v>26</v>
      </c>
      <c r="K7" s="140"/>
      <c r="L7" s="140"/>
      <c r="M7" s="140"/>
      <c r="N7" s="72">
        <v>0</v>
      </c>
      <c r="O7" s="73">
        <v>0</v>
      </c>
      <c r="P7" s="79">
        <f>N7-O7</f>
        <v>0</v>
      </c>
      <c r="Q7" s="80">
        <v>0</v>
      </c>
      <c r="R7" s="80">
        <v>0</v>
      </c>
      <c r="S7" s="80">
        <f>M7-P7</f>
        <v>0</v>
      </c>
    </row>
    <row r="8" spans="1:19" s="88" customFormat="1" ht="42.75" customHeight="1" x14ac:dyDescent="0.2">
      <c r="A8" s="26">
        <v>3</v>
      </c>
      <c r="B8" s="120" t="s">
        <v>99</v>
      </c>
      <c r="C8" s="72">
        <v>0</v>
      </c>
      <c r="D8" s="80">
        <v>0</v>
      </c>
      <c r="E8" s="73">
        <f t="shared" ref="E8:E24" si="0">C8-D8</f>
        <v>0</v>
      </c>
      <c r="F8" s="142">
        <v>43014</v>
      </c>
      <c r="G8" s="58" t="s">
        <v>132</v>
      </c>
      <c r="H8" s="12" t="s">
        <v>69</v>
      </c>
      <c r="I8" s="16" t="s">
        <v>15</v>
      </c>
      <c r="J8" s="48" t="s">
        <v>26</v>
      </c>
      <c r="K8" s="140"/>
      <c r="L8" s="140"/>
      <c r="M8" s="140"/>
      <c r="N8" s="72">
        <v>0</v>
      </c>
      <c r="O8" s="73">
        <v>0</v>
      </c>
      <c r="P8" s="79">
        <f t="shared" ref="P8:P24" si="1">N8-O8</f>
        <v>0</v>
      </c>
      <c r="Q8" s="73">
        <f t="shared" ref="Q8:Q24" si="2">C8+K8-N8</f>
        <v>0</v>
      </c>
      <c r="R8" s="73">
        <f t="shared" ref="R8:R24" si="3">D8+L8-O8</f>
        <v>0</v>
      </c>
      <c r="S8" s="73">
        <f t="shared" ref="S8:S24" si="4">Q8-R8</f>
        <v>0</v>
      </c>
    </row>
    <row r="9" spans="1:19" s="88" customFormat="1" ht="42.75" customHeight="1" x14ac:dyDescent="0.2">
      <c r="A9" s="121">
        <v>4</v>
      </c>
      <c r="B9" s="120" t="s">
        <v>48</v>
      </c>
      <c r="C9" s="72">
        <v>0</v>
      </c>
      <c r="D9" s="80">
        <v>0</v>
      </c>
      <c r="E9" s="73">
        <f t="shared" si="0"/>
        <v>0</v>
      </c>
      <c r="F9" s="142">
        <v>43014</v>
      </c>
      <c r="G9" s="58" t="s">
        <v>132</v>
      </c>
      <c r="H9" s="12" t="s">
        <v>69</v>
      </c>
      <c r="I9" s="16" t="s">
        <v>15</v>
      </c>
      <c r="J9" s="48" t="s">
        <v>26</v>
      </c>
      <c r="K9" s="140"/>
      <c r="L9" s="140"/>
      <c r="M9" s="140"/>
      <c r="N9" s="72">
        <v>0</v>
      </c>
      <c r="O9" s="73">
        <v>0</v>
      </c>
      <c r="P9" s="79">
        <f t="shared" si="1"/>
        <v>0</v>
      </c>
      <c r="Q9" s="73">
        <f t="shared" si="2"/>
        <v>0</v>
      </c>
      <c r="R9" s="73">
        <f t="shared" si="3"/>
        <v>0</v>
      </c>
      <c r="S9" s="73">
        <f t="shared" si="4"/>
        <v>0</v>
      </c>
    </row>
    <row r="10" spans="1:19" s="88" customFormat="1" ht="42.75" customHeight="1" x14ac:dyDescent="0.2">
      <c r="A10" s="26">
        <v>5</v>
      </c>
      <c r="B10" s="120" t="s">
        <v>100</v>
      </c>
      <c r="C10" s="72">
        <v>0</v>
      </c>
      <c r="D10" s="80">
        <v>0</v>
      </c>
      <c r="E10" s="73">
        <f t="shared" si="0"/>
        <v>0</v>
      </c>
      <c r="F10" s="142">
        <v>43014</v>
      </c>
      <c r="G10" s="58" t="s">
        <v>132</v>
      </c>
      <c r="H10" s="13" t="s">
        <v>69</v>
      </c>
      <c r="I10" s="17" t="s">
        <v>15</v>
      </c>
      <c r="J10" s="51" t="s">
        <v>26</v>
      </c>
      <c r="K10" s="140"/>
      <c r="L10" s="140"/>
      <c r="M10" s="140"/>
      <c r="N10" s="72">
        <v>0</v>
      </c>
      <c r="O10" s="73">
        <v>0</v>
      </c>
      <c r="P10" s="79">
        <f t="shared" si="1"/>
        <v>0</v>
      </c>
      <c r="Q10" s="73">
        <f t="shared" si="2"/>
        <v>0</v>
      </c>
      <c r="R10" s="73">
        <f t="shared" si="3"/>
        <v>0</v>
      </c>
      <c r="S10" s="73">
        <f t="shared" si="4"/>
        <v>0</v>
      </c>
    </row>
    <row r="11" spans="1:19" s="88" customFormat="1" ht="42.75" customHeight="1" x14ac:dyDescent="0.2">
      <c r="A11" s="121">
        <v>6</v>
      </c>
      <c r="B11" s="120" t="s">
        <v>100</v>
      </c>
      <c r="C11" s="72">
        <v>0</v>
      </c>
      <c r="D11" s="80">
        <v>0</v>
      </c>
      <c r="E11" s="73">
        <f t="shared" si="0"/>
        <v>0</v>
      </c>
      <c r="F11" s="142">
        <v>43014</v>
      </c>
      <c r="G11" s="58" t="s">
        <v>132</v>
      </c>
      <c r="H11" s="13" t="s">
        <v>69</v>
      </c>
      <c r="I11" s="17" t="s">
        <v>15</v>
      </c>
      <c r="J11" s="139" t="s">
        <v>26</v>
      </c>
      <c r="K11" s="140"/>
      <c r="L11" s="140"/>
      <c r="M11" s="140"/>
      <c r="N11" s="72">
        <v>0</v>
      </c>
      <c r="O11" s="73">
        <v>0</v>
      </c>
      <c r="P11" s="79">
        <f t="shared" si="1"/>
        <v>0</v>
      </c>
      <c r="Q11" s="73">
        <f t="shared" si="2"/>
        <v>0</v>
      </c>
      <c r="R11" s="73">
        <f t="shared" si="3"/>
        <v>0</v>
      </c>
      <c r="S11" s="73">
        <f t="shared" si="4"/>
        <v>0</v>
      </c>
    </row>
    <row r="12" spans="1:19" s="88" customFormat="1" ht="42.75" customHeight="1" x14ac:dyDescent="0.2">
      <c r="A12" s="26">
        <v>7</v>
      </c>
      <c r="B12" s="120" t="s">
        <v>101</v>
      </c>
      <c r="C12" s="72">
        <v>0</v>
      </c>
      <c r="D12" s="80">
        <v>0</v>
      </c>
      <c r="E12" s="73">
        <f t="shared" si="0"/>
        <v>0</v>
      </c>
      <c r="F12" s="142">
        <v>43014</v>
      </c>
      <c r="G12" s="58" t="s">
        <v>132</v>
      </c>
      <c r="H12" s="12" t="s">
        <v>69</v>
      </c>
      <c r="I12" s="16" t="s">
        <v>15</v>
      </c>
      <c r="J12" s="48" t="s">
        <v>26</v>
      </c>
      <c r="K12" s="140"/>
      <c r="L12" s="140"/>
      <c r="M12" s="140"/>
      <c r="N12" s="72">
        <v>0</v>
      </c>
      <c r="O12" s="73">
        <v>0</v>
      </c>
      <c r="P12" s="79">
        <f t="shared" si="1"/>
        <v>0</v>
      </c>
      <c r="Q12" s="73">
        <f t="shared" si="2"/>
        <v>0</v>
      </c>
      <c r="R12" s="73">
        <f t="shared" si="3"/>
        <v>0</v>
      </c>
      <c r="S12" s="73">
        <f t="shared" si="4"/>
        <v>0</v>
      </c>
    </row>
    <row r="13" spans="1:19" s="88" customFormat="1" ht="42.75" customHeight="1" x14ac:dyDescent="0.2">
      <c r="A13" s="121">
        <v>8</v>
      </c>
      <c r="B13" s="120" t="s">
        <v>102</v>
      </c>
      <c r="C13" s="72">
        <v>0</v>
      </c>
      <c r="D13" s="80">
        <v>0</v>
      </c>
      <c r="E13" s="73">
        <f t="shared" si="0"/>
        <v>0</v>
      </c>
      <c r="F13" s="142">
        <v>43014</v>
      </c>
      <c r="G13" s="58" t="s">
        <v>132</v>
      </c>
      <c r="H13" s="12" t="s">
        <v>69</v>
      </c>
      <c r="I13" s="16" t="s">
        <v>15</v>
      </c>
      <c r="J13" s="48" t="s">
        <v>26</v>
      </c>
      <c r="K13" s="140"/>
      <c r="L13" s="140"/>
      <c r="M13" s="140"/>
      <c r="N13" s="72">
        <v>0</v>
      </c>
      <c r="O13" s="73">
        <v>0</v>
      </c>
      <c r="P13" s="79">
        <f t="shared" si="1"/>
        <v>0</v>
      </c>
      <c r="Q13" s="73">
        <f t="shared" si="2"/>
        <v>0</v>
      </c>
      <c r="R13" s="73">
        <f t="shared" si="3"/>
        <v>0</v>
      </c>
      <c r="S13" s="73">
        <f t="shared" si="4"/>
        <v>0</v>
      </c>
    </row>
    <row r="14" spans="1:19" s="88" customFormat="1" ht="42.75" customHeight="1" x14ac:dyDescent="0.2">
      <c r="A14" s="26">
        <v>9</v>
      </c>
      <c r="B14" s="120" t="s">
        <v>103</v>
      </c>
      <c r="C14" s="72">
        <v>0</v>
      </c>
      <c r="D14" s="80">
        <v>0</v>
      </c>
      <c r="E14" s="73">
        <f t="shared" si="0"/>
        <v>0</v>
      </c>
      <c r="F14" s="142">
        <v>43014</v>
      </c>
      <c r="G14" s="58" t="s">
        <v>132</v>
      </c>
      <c r="H14" s="12" t="s">
        <v>69</v>
      </c>
      <c r="I14" s="16" t="s">
        <v>15</v>
      </c>
      <c r="J14" s="48" t="s">
        <v>26</v>
      </c>
      <c r="K14" s="140"/>
      <c r="L14" s="140"/>
      <c r="M14" s="140"/>
      <c r="N14" s="72">
        <v>0</v>
      </c>
      <c r="O14" s="73">
        <v>0</v>
      </c>
      <c r="P14" s="79">
        <f t="shared" si="1"/>
        <v>0</v>
      </c>
      <c r="Q14" s="73">
        <f t="shared" si="2"/>
        <v>0</v>
      </c>
      <c r="R14" s="73">
        <f t="shared" si="3"/>
        <v>0</v>
      </c>
      <c r="S14" s="73">
        <f t="shared" si="4"/>
        <v>0</v>
      </c>
    </row>
    <row r="15" spans="1:19" s="88" customFormat="1" ht="42.75" customHeight="1" x14ac:dyDescent="0.2">
      <c r="A15" s="121">
        <v>10</v>
      </c>
      <c r="B15" s="120" t="s">
        <v>103</v>
      </c>
      <c r="C15" s="72">
        <v>0</v>
      </c>
      <c r="D15" s="80">
        <v>0</v>
      </c>
      <c r="E15" s="73">
        <f t="shared" si="0"/>
        <v>0</v>
      </c>
      <c r="F15" s="142">
        <v>43014</v>
      </c>
      <c r="G15" s="58" t="s">
        <v>132</v>
      </c>
      <c r="H15" s="13" t="s">
        <v>69</v>
      </c>
      <c r="I15" s="17" t="s">
        <v>15</v>
      </c>
      <c r="J15" s="51" t="s">
        <v>26</v>
      </c>
      <c r="K15" s="140"/>
      <c r="L15" s="140"/>
      <c r="M15" s="140"/>
      <c r="N15" s="72">
        <v>0</v>
      </c>
      <c r="O15" s="73">
        <v>0</v>
      </c>
      <c r="P15" s="79">
        <f t="shared" si="1"/>
        <v>0</v>
      </c>
      <c r="Q15" s="73">
        <f t="shared" si="2"/>
        <v>0</v>
      </c>
      <c r="R15" s="73">
        <f t="shared" si="3"/>
        <v>0</v>
      </c>
      <c r="S15" s="73">
        <f t="shared" si="4"/>
        <v>0</v>
      </c>
    </row>
    <row r="16" spans="1:19" s="88" customFormat="1" ht="42.75" customHeight="1" x14ac:dyDescent="0.2">
      <c r="A16" s="26">
        <v>11</v>
      </c>
      <c r="B16" s="120" t="s">
        <v>103</v>
      </c>
      <c r="C16" s="72">
        <v>0</v>
      </c>
      <c r="D16" s="80">
        <v>0</v>
      </c>
      <c r="E16" s="73">
        <f t="shared" si="0"/>
        <v>0</v>
      </c>
      <c r="F16" s="142">
        <v>43014</v>
      </c>
      <c r="G16" s="58" t="s">
        <v>132</v>
      </c>
      <c r="H16" s="13" t="s">
        <v>69</v>
      </c>
      <c r="I16" s="17" t="s">
        <v>15</v>
      </c>
      <c r="J16" s="139" t="s">
        <v>26</v>
      </c>
      <c r="K16" s="140"/>
      <c r="L16" s="140"/>
      <c r="M16" s="140"/>
      <c r="N16" s="72">
        <v>0</v>
      </c>
      <c r="O16" s="73">
        <v>0</v>
      </c>
      <c r="P16" s="79">
        <f t="shared" si="1"/>
        <v>0</v>
      </c>
      <c r="Q16" s="73">
        <f t="shared" si="2"/>
        <v>0</v>
      </c>
      <c r="R16" s="73">
        <f t="shared" si="3"/>
        <v>0</v>
      </c>
      <c r="S16" s="73">
        <f t="shared" si="4"/>
        <v>0</v>
      </c>
    </row>
    <row r="17" spans="1:22" s="88" customFormat="1" ht="42.75" customHeight="1" x14ac:dyDescent="0.2">
      <c r="A17" s="121">
        <v>12</v>
      </c>
      <c r="B17" s="120" t="s">
        <v>103</v>
      </c>
      <c r="C17" s="72">
        <v>0</v>
      </c>
      <c r="D17" s="80">
        <v>0</v>
      </c>
      <c r="E17" s="73">
        <f t="shared" si="0"/>
        <v>0</v>
      </c>
      <c r="F17" s="142">
        <v>43014</v>
      </c>
      <c r="G17" s="58" t="s">
        <v>132</v>
      </c>
      <c r="H17" s="12" t="s">
        <v>69</v>
      </c>
      <c r="I17" s="16" t="s">
        <v>15</v>
      </c>
      <c r="J17" s="48" t="s">
        <v>26</v>
      </c>
      <c r="K17" s="140"/>
      <c r="L17" s="140"/>
      <c r="M17" s="140"/>
      <c r="N17" s="72">
        <v>0</v>
      </c>
      <c r="O17" s="73">
        <v>0</v>
      </c>
      <c r="P17" s="79">
        <f t="shared" si="1"/>
        <v>0</v>
      </c>
      <c r="Q17" s="73">
        <f t="shared" si="2"/>
        <v>0</v>
      </c>
      <c r="R17" s="73">
        <f t="shared" si="3"/>
        <v>0</v>
      </c>
      <c r="S17" s="73">
        <f t="shared" si="4"/>
        <v>0</v>
      </c>
    </row>
    <row r="18" spans="1:22" s="88" customFormat="1" ht="42.75" customHeight="1" x14ac:dyDescent="0.2">
      <c r="A18" s="26">
        <v>13</v>
      </c>
      <c r="B18" s="120" t="s">
        <v>103</v>
      </c>
      <c r="C18" s="72">
        <v>0</v>
      </c>
      <c r="D18" s="80">
        <v>0</v>
      </c>
      <c r="E18" s="73">
        <f t="shared" si="0"/>
        <v>0</v>
      </c>
      <c r="F18" s="142">
        <v>43014</v>
      </c>
      <c r="G18" s="58" t="s">
        <v>132</v>
      </c>
      <c r="H18" s="12" t="s">
        <v>69</v>
      </c>
      <c r="I18" s="16" t="s">
        <v>15</v>
      </c>
      <c r="J18" s="48" t="s">
        <v>26</v>
      </c>
      <c r="K18" s="140"/>
      <c r="L18" s="140"/>
      <c r="M18" s="140"/>
      <c r="N18" s="72">
        <v>0</v>
      </c>
      <c r="O18" s="73">
        <v>0</v>
      </c>
      <c r="P18" s="79">
        <f t="shared" si="1"/>
        <v>0</v>
      </c>
      <c r="Q18" s="73">
        <f t="shared" si="2"/>
        <v>0</v>
      </c>
      <c r="R18" s="73">
        <f t="shared" si="3"/>
        <v>0</v>
      </c>
      <c r="S18" s="73">
        <f t="shared" si="4"/>
        <v>0</v>
      </c>
    </row>
    <row r="19" spans="1:22" s="88" customFormat="1" ht="42.75" customHeight="1" x14ac:dyDescent="0.2">
      <c r="A19" s="121">
        <v>14</v>
      </c>
      <c r="B19" s="120" t="s">
        <v>103</v>
      </c>
      <c r="C19" s="72">
        <v>0</v>
      </c>
      <c r="D19" s="80">
        <v>0</v>
      </c>
      <c r="E19" s="73">
        <f t="shared" si="0"/>
        <v>0</v>
      </c>
      <c r="F19" s="142">
        <v>43014</v>
      </c>
      <c r="G19" s="58" t="s">
        <v>132</v>
      </c>
      <c r="H19" s="12" t="s">
        <v>69</v>
      </c>
      <c r="I19" s="16" t="s">
        <v>15</v>
      </c>
      <c r="J19" s="48" t="s">
        <v>26</v>
      </c>
      <c r="K19" s="140"/>
      <c r="L19" s="140"/>
      <c r="M19" s="140"/>
      <c r="N19" s="72">
        <v>0</v>
      </c>
      <c r="O19" s="73">
        <v>0</v>
      </c>
      <c r="P19" s="79">
        <f t="shared" si="1"/>
        <v>0</v>
      </c>
      <c r="Q19" s="73">
        <f t="shared" si="2"/>
        <v>0</v>
      </c>
      <c r="R19" s="73">
        <f t="shared" si="3"/>
        <v>0</v>
      </c>
      <c r="S19" s="73">
        <f t="shared" si="4"/>
        <v>0</v>
      </c>
    </row>
    <row r="20" spans="1:22" s="88" customFormat="1" ht="42.75" customHeight="1" x14ac:dyDescent="0.2">
      <c r="A20" s="26">
        <v>15</v>
      </c>
      <c r="B20" s="120" t="s">
        <v>103</v>
      </c>
      <c r="C20" s="72">
        <v>0</v>
      </c>
      <c r="D20" s="80">
        <v>0</v>
      </c>
      <c r="E20" s="73">
        <f t="shared" si="0"/>
        <v>0</v>
      </c>
      <c r="F20" s="142">
        <v>43014</v>
      </c>
      <c r="G20" s="58" t="s">
        <v>132</v>
      </c>
      <c r="H20" s="13" t="s">
        <v>69</v>
      </c>
      <c r="I20" s="17" t="s">
        <v>15</v>
      </c>
      <c r="J20" s="51" t="s">
        <v>26</v>
      </c>
      <c r="K20" s="140"/>
      <c r="L20" s="140"/>
      <c r="M20" s="140"/>
      <c r="N20" s="72">
        <v>0</v>
      </c>
      <c r="O20" s="73">
        <v>0</v>
      </c>
      <c r="P20" s="79">
        <f t="shared" si="1"/>
        <v>0</v>
      </c>
      <c r="Q20" s="73">
        <f t="shared" si="2"/>
        <v>0</v>
      </c>
      <c r="R20" s="73">
        <f t="shared" si="3"/>
        <v>0</v>
      </c>
      <c r="S20" s="73">
        <f t="shared" si="4"/>
        <v>0</v>
      </c>
    </row>
    <row r="21" spans="1:22" s="88" customFormat="1" ht="42.75" customHeight="1" x14ac:dyDescent="0.2">
      <c r="A21" s="121">
        <v>16</v>
      </c>
      <c r="B21" s="120" t="s">
        <v>103</v>
      </c>
      <c r="C21" s="72">
        <v>0</v>
      </c>
      <c r="D21" s="80">
        <v>0</v>
      </c>
      <c r="E21" s="73">
        <f t="shared" si="0"/>
        <v>0</v>
      </c>
      <c r="F21" s="142">
        <v>43014</v>
      </c>
      <c r="G21" s="58" t="s">
        <v>132</v>
      </c>
      <c r="H21" s="13" t="s">
        <v>69</v>
      </c>
      <c r="I21" s="17" t="s">
        <v>15</v>
      </c>
      <c r="J21" s="139" t="s">
        <v>26</v>
      </c>
      <c r="K21" s="140"/>
      <c r="L21" s="140"/>
      <c r="M21" s="140"/>
      <c r="N21" s="72">
        <v>0</v>
      </c>
      <c r="O21" s="73">
        <v>0</v>
      </c>
      <c r="P21" s="79">
        <f t="shared" si="1"/>
        <v>0</v>
      </c>
      <c r="Q21" s="73">
        <f t="shared" si="2"/>
        <v>0</v>
      </c>
      <c r="R21" s="73">
        <f t="shared" si="3"/>
        <v>0</v>
      </c>
      <c r="S21" s="73">
        <f t="shared" si="4"/>
        <v>0</v>
      </c>
    </row>
    <row r="22" spans="1:22" s="88" customFormat="1" ht="42.75" customHeight="1" x14ac:dyDescent="0.2">
      <c r="A22" s="26">
        <v>17</v>
      </c>
      <c r="B22" s="120" t="s">
        <v>104</v>
      </c>
      <c r="C22" s="72">
        <v>0</v>
      </c>
      <c r="D22" s="80">
        <v>0</v>
      </c>
      <c r="E22" s="73">
        <f t="shared" si="0"/>
        <v>0</v>
      </c>
      <c r="F22" s="142">
        <v>43014</v>
      </c>
      <c r="G22" s="58" t="s">
        <v>132</v>
      </c>
      <c r="H22" s="12" t="s">
        <v>69</v>
      </c>
      <c r="I22" s="16" t="s">
        <v>15</v>
      </c>
      <c r="J22" s="48" t="s">
        <v>26</v>
      </c>
      <c r="K22" s="140"/>
      <c r="L22" s="140"/>
      <c r="M22" s="140"/>
      <c r="N22" s="72">
        <v>0</v>
      </c>
      <c r="O22" s="73">
        <v>0</v>
      </c>
      <c r="P22" s="79">
        <f t="shared" si="1"/>
        <v>0</v>
      </c>
      <c r="Q22" s="73">
        <f t="shared" si="2"/>
        <v>0</v>
      </c>
      <c r="R22" s="73">
        <f t="shared" si="3"/>
        <v>0</v>
      </c>
      <c r="S22" s="73">
        <f t="shared" si="4"/>
        <v>0</v>
      </c>
    </row>
    <row r="23" spans="1:22" s="88" customFormat="1" ht="42.75" customHeight="1" x14ac:dyDescent="0.2">
      <c r="A23" s="121">
        <v>18</v>
      </c>
      <c r="B23" s="120" t="s">
        <v>105</v>
      </c>
      <c r="C23" s="72">
        <v>0</v>
      </c>
      <c r="D23" s="80">
        <v>0</v>
      </c>
      <c r="E23" s="73">
        <f t="shared" si="0"/>
        <v>0</v>
      </c>
      <c r="F23" s="142">
        <v>43014</v>
      </c>
      <c r="G23" s="58" t="s">
        <v>132</v>
      </c>
      <c r="H23" s="13" t="s">
        <v>69</v>
      </c>
      <c r="I23" s="17" t="s">
        <v>15</v>
      </c>
      <c r="J23" s="51" t="s">
        <v>26</v>
      </c>
      <c r="K23" s="140"/>
      <c r="L23" s="140"/>
      <c r="M23" s="140"/>
      <c r="N23" s="72">
        <v>0</v>
      </c>
      <c r="O23" s="73">
        <v>0</v>
      </c>
      <c r="P23" s="79">
        <f t="shared" si="1"/>
        <v>0</v>
      </c>
      <c r="Q23" s="73">
        <f t="shared" si="2"/>
        <v>0</v>
      </c>
      <c r="R23" s="73">
        <f t="shared" si="3"/>
        <v>0</v>
      </c>
      <c r="S23" s="73">
        <f t="shared" si="4"/>
        <v>0</v>
      </c>
    </row>
    <row r="24" spans="1:22" s="88" customFormat="1" ht="42.75" customHeight="1" x14ac:dyDescent="0.2">
      <c r="A24" s="26">
        <v>19</v>
      </c>
      <c r="B24" s="129" t="s">
        <v>106</v>
      </c>
      <c r="C24" s="72">
        <v>0</v>
      </c>
      <c r="D24" s="80">
        <v>0</v>
      </c>
      <c r="E24" s="73">
        <f t="shared" si="0"/>
        <v>0</v>
      </c>
      <c r="F24" s="142">
        <v>43014</v>
      </c>
      <c r="G24" s="58" t="s">
        <v>132</v>
      </c>
      <c r="H24" s="13" t="s">
        <v>69</v>
      </c>
      <c r="I24" s="17" t="s">
        <v>15</v>
      </c>
      <c r="J24" s="139" t="s">
        <v>26</v>
      </c>
      <c r="K24" s="140"/>
      <c r="L24" s="140"/>
      <c r="M24" s="140"/>
      <c r="N24" s="72">
        <v>0</v>
      </c>
      <c r="O24" s="73">
        <v>0</v>
      </c>
      <c r="P24" s="79">
        <f t="shared" si="1"/>
        <v>0</v>
      </c>
      <c r="Q24" s="73">
        <f t="shared" si="2"/>
        <v>0</v>
      </c>
      <c r="R24" s="73">
        <f t="shared" si="3"/>
        <v>0</v>
      </c>
      <c r="S24" s="73">
        <f t="shared" si="4"/>
        <v>0</v>
      </c>
    </row>
    <row r="25" spans="1:22" s="141" customFormat="1" ht="23.25" customHeight="1" x14ac:dyDescent="0.25">
      <c r="A25" s="159" t="s">
        <v>39</v>
      </c>
      <c r="B25" s="159"/>
      <c r="C25" s="83">
        <f>SUM(C7:C24)</f>
        <v>0</v>
      </c>
      <c r="D25" s="83">
        <f t="shared" ref="D25:E25" si="5">SUM(D7:D24)</f>
        <v>0</v>
      </c>
      <c r="E25" s="83">
        <f t="shared" si="5"/>
        <v>0</v>
      </c>
      <c r="F25" s="123" t="s">
        <v>129</v>
      </c>
      <c r="G25" s="130" t="s">
        <v>129</v>
      </c>
      <c r="H25" s="130" t="s">
        <v>129</v>
      </c>
      <c r="I25" s="130" t="s">
        <v>129</v>
      </c>
      <c r="J25" s="123" t="s">
        <v>129</v>
      </c>
      <c r="K25" s="83">
        <f>SUM(K7:K24)</f>
        <v>0</v>
      </c>
      <c r="L25" s="83">
        <f t="shared" ref="L25:M25" si="6">SUM(L7:L24)</f>
        <v>0</v>
      </c>
      <c r="M25" s="83">
        <f t="shared" si="6"/>
        <v>0</v>
      </c>
      <c r="N25" s="83">
        <f>SUM(N7:N24)</f>
        <v>0</v>
      </c>
      <c r="O25" s="83">
        <f t="shared" ref="O25:S25" si="7">SUM(O7:O24)</f>
        <v>0</v>
      </c>
      <c r="P25" s="83">
        <f t="shared" si="7"/>
        <v>0</v>
      </c>
      <c r="Q25" s="83">
        <f t="shared" si="7"/>
        <v>0</v>
      </c>
      <c r="R25" s="83">
        <f t="shared" si="7"/>
        <v>0</v>
      </c>
      <c r="S25" s="83">
        <f t="shared" si="7"/>
        <v>0</v>
      </c>
    </row>
    <row r="28" spans="1:22" s="42" customFormat="1" ht="15" x14ac:dyDescent="0.25">
      <c r="B28" s="42" t="s">
        <v>73</v>
      </c>
      <c r="E28" s="42" t="s">
        <v>117</v>
      </c>
    </row>
    <row r="29" spans="1:22" s="42" customFormat="1" ht="15" x14ac:dyDescent="0.25">
      <c r="T29" s="90"/>
      <c r="U29" s="90"/>
      <c r="V29" s="90"/>
    </row>
    <row r="30" spans="1:22" s="42" customFormat="1" ht="15" x14ac:dyDescent="0.25">
      <c r="T30" s="90"/>
      <c r="U30" s="90"/>
      <c r="V30" s="90"/>
    </row>
  </sheetData>
  <mergeCells count="5">
    <mergeCell ref="A4:J4"/>
    <mergeCell ref="K4:M4"/>
    <mergeCell ref="N4:P4"/>
    <mergeCell ref="Q4:S4"/>
    <mergeCell ref="A25:B25"/>
  </mergeCells>
  <pageMargins left="0.22" right="0.25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6"/>
  <sheetViews>
    <sheetView workbookViewId="0">
      <selection activeCell="G6" sqref="G6"/>
    </sheetView>
  </sheetViews>
  <sheetFormatPr defaultRowHeight="15" x14ac:dyDescent="0.25"/>
  <cols>
    <col min="1" max="1" width="36.5703125" style="42" customWidth="1"/>
    <col min="2" max="2" width="23.5703125" style="42" customWidth="1"/>
    <col min="3" max="3" width="16.28515625" style="42" customWidth="1"/>
    <col min="4" max="4" width="21.140625" style="42" customWidth="1"/>
    <col min="5" max="5" width="10.5703125" style="42" customWidth="1"/>
    <col min="6" max="6" width="25" style="42" customWidth="1"/>
    <col min="7" max="7" width="19.5703125" style="42" customWidth="1"/>
    <col min="8" max="8" width="15.5703125" style="42" customWidth="1"/>
    <col min="9" max="16384" width="9.140625" style="42"/>
  </cols>
  <sheetData>
    <row r="3" spans="1:22" ht="15.75" customHeight="1" x14ac:dyDescent="0.3">
      <c r="A3" s="92" t="s">
        <v>95</v>
      </c>
      <c r="B3" s="44" t="s">
        <v>184</v>
      </c>
    </row>
    <row r="4" spans="1:22" ht="18.75" x14ac:dyDescent="0.3">
      <c r="A4" s="95" t="s">
        <v>68</v>
      </c>
    </row>
    <row r="5" spans="1:22" s="101" customFormat="1" ht="77.25" thickBot="1" x14ac:dyDescent="0.3">
      <c r="A5" s="103" t="s">
        <v>80</v>
      </c>
      <c r="B5" s="99" t="s">
        <v>81</v>
      </c>
      <c r="C5" s="99" t="s">
        <v>82</v>
      </c>
      <c r="D5" s="99" t="s">
        <v>86</v>
      </c>
      <c r="E5" s="99" t="s">
        <v>83</v>
      </c>
      <c r="F5" s="99" t="s">
        <v>84</v>
      </c>
      <c r="G5" s="100" t="s">
        <v>87</v>
      </c>
      <c r="H5" s="99" t="s">
        <v>85</v>
      </c>
    </row>
    <row r="6" spans="1:22" ht="47.25" customHeight="1" x14ac:dyDescent="0.25">
      <c r="A6" s="104" t="s">
        <v>88</v>
      </c>
      <c r="B6" s="179" t="s">
        <v>94</v>
      </c>
      <c r="C6" s="180" t="s">
        <v>93</v>
      </c>
      <c r="D6" s="180" t="s">
        <v>90</v>
      </c>
      <c r="E6" s="180" t="s">
        <v>91</v>
      </c>
      <c r="F6" s="173" t="s">
        <v>92</v>
      </c>
      <c r="G6" s="112">
        <f>'Раздел 1 недвижимое'!U15+'Раздел 2 движка'!Q73+'Раздел 1 недвижимое казна'!U13+'Раздел 2 движка казны'!Q25</f>
        <v>3712272.6799999997</v>
      </c>
      <c r="H6" s="174">
        <v>3</v>
      </c>
    </row>
    <row r="7" spans="1:22" ht="15.75" x14ac:dyDescent="0.25">
      <c r="A7" s="105" t="s">
        <v>89</v>
      </c>
      <c r="B7" s="179"/>
      <c r="C7" s="180"/>
      <c r="D7" s="180"/>
      <c r="E7" s="180"/>
      <c r="F7" s="173"/>
      <c r="G7" s="176">
        <f>'Раздел 1 недвижимое'!W15+'Раздел 2 движка'!S73+'Раздел 1 недвижимое казна'!W13+'Раздел 2 движка казны'!S25</f>
        <v>2024822.5199999998</v>
      </c>
      <c r="H7" s="174"/>
    </row>
    <row r="8" spans="1:22" x14ac:dyDescent="0.25">
      <c r="A8" s="106"/>
      <c r="B8" s="179"/>
      <c r="C8" s="180"/>
      <c r="D8" s="180"/>
      <c r="E8" s="180"/>
      <c r="F8" s="173"/>
      <c r="G8" s="177"/>
      <c r="H8" s="174"/>
    </row>
    <row r="9" spans="1:22" x14ac:dyDescent="0.25">
      <c r="A9" s="107"/>
      <c r="B9" s="179"/>
      <c r="C9" s="180"/>
      <c r="D9" s="180"/>
      <c r="E9" s="180"/>
      <c r="F9" s="173"/>
      <c r="G9" s="178"/>
      <c r="H9" s="174"/>
    </row>
    <row r="12" spans="1:22" x14ac:dyDescent="0.25">
      <c r="A12" s="175" t="s">
        <v>73</v>
      </c>
      <c r="B12" s="175"/>
      <c r="C12" s="42" t="s">
        <v>118</v>
      </c>
    </row>
    <row r="13" spans="1:22" x14ac:dyDescent="0.25">
      <c r="A13" s="102"/>
      <c r="B13" s="102"/>
      <c r="F13" s="90"/>
      <c r="G13" s="90"/>
      <c r="H13" s="90"/>
      <c r="T13" s="90"/>
      <c r="U13" s="90"/>
      <c r="V13" s="90"/>
    </row>
    <row r="14" spans="1:22" x14ac:dyDescent="0.25">
      <c r="A14" s="175"/>
      <c r="B14" s="175"/>
      <c r="T14" s="90"/>
      <c r="U14" s="90"/>
      <c r="V14" s="90"/>
    </row>
    <row r="15" spans="1:22" s="66" customFormat="1" ht="12.75" x14ac:dyDescent="0.2"/>
    <row r="16" spans="1:22" s="66" customFormat="1" ht="12.75" x14ac:dyDescent="0.2"/>
  </sheetData>
  <mergeCells count="9">
    <mergeCell ref="F6:F9"/>
    <mergeCell ref="H6:H9"/>
    <mergeCell ref="A12:B12"/>
    <mergeCell ref="A14:B14"/>
    <mergeCell ref="G7:G9"/>
    <mergeCell ref="B6:B9"/>
    <mergeCell ref="C6:C9"/>
    <mergeCell ref="D6:D9"/>
    <mergeCell ref="E6:E9"/>
  </mergeCells>
  <pageMargins left="0.2" right="0.24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недвижимое</vt:lpstr>
      <vt:lpstr>Раздел 2 движка</vt:lpstr>
      <vt:lpstr>Раздел 1 недвижимое казна</vt:lpstr>
      <vt:lpstr>Раздел 2 движка казны</vt:lpstr>
      <vt:lpstr>Раздел 3 Сведения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екатерина</cp:lastModifiedBy>
  <cp:lastPrinted>2020-01-22T09:39:10Z</cp:lastPrinted>
  <dcterms:created xsi:type="dcterms:W3CDTF">2015-06-02T06:14:37Z</dcterms:created>
  <dcterms:modified xsi:type="dcterms:W3CDTF">2020-01-22T09:39:56Z</dcterms:modified>
</cp:coreProperties>
</file>