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7635" activeTab="4"/>
  </bookViews>
  <sheets>
    <sheet name="Раздел 1 недвижимое" sheetId="1" r:id="rId1"/>
    <sheet name="Раздел 2 движка" sheetId="2" r:id="rId2"/>
    <sheet name="Раздел 1 недвижимое казна" sheetId="3" r:id="rId3"/>
    <sheet name="Раздел 2 движка казны" sheetId="5" r:id="rId4"/>
    <sheet name="Раздел 3 Сведения" sheetId="6" r:id="rId5"/>
  </sheets>
  <calcPr calcId="145621"/>
</workbook>
</file>

<file path=xl/calcChain.xml><?xml version="1.0" encoding="utf-8"?>
<calcChain xmlns="http://schemas.openxmlformats.org/spreadsheetml/2006/main">
  <c r="Q30" i="2" l="1"/>
  <c r="R30" i="2"/>
  <c r="S30" i="2"/>
  <c r="Q31" i="2"/>
  <c r="R31" i="2"/>
  <c r="S31" i="2" s="1"/>
  <c r="Q32" i="2"/>
  <c r="R32" i="2"/>
  <c r="S32" i="2" s="1"/>
  <c r="Q33" i="2"/>
  <c r="R33" i="2"/>
  <c r="S33" i="2" s="1"/>
  <c r="Q34" i="2"/>
  <c r="R34" i="2"/>
  <c r="S34" i="2"/>
  <c r="Q35" i="2"/>
  <c r="R35" i="2"/>
  <c r="S35" i="2" s="1"/>
  <c r="Q36" i="2"/>
  <c r="R36" i="2"/>
  <c r="S36" i="2"/>
  <c r="Q37" i="2"/>
  <c r="R37" i="2"/>
  <c r="S37" i="2" s="1"/>
  <c r="Q38" i="2"/>
  <c r="R38" i="2"/>
  <c r="S38" i="2"/>
  <c r="Q39" i="2"/>
  <c r="R39" i="2"/>
  <c r="S39" i="2" s="1"/>
  <c r="Q40" i="2"/>
  <c r="R40" i="2"/>
  <c r="S40" i="2"/>
  <c r="Q41" i="2"/>
  <c r="R41" i="2"/>
  <c r="S41" i="2" s="1"/>
  <c r="Q42" i="2"/>
  <c r="R42" i="2"/>
  <c r="S42" i="2"/>
  <c r="Q43" i="2"/>
  <c r="R43" i="2"/>
  <c r="S43" i="2" s="1"/>
  <c r="Q44" i="2"/>
  <c r="R44" i="2"/>
  <c r="S44" i="2"/>
  <c r="Q45" i="2"/>
  <c r="R45" i="2"/>
  <c r="S45" i="2" s="1"/>
  <c r="Q46" i="2"/>
  <c r="R46" i="2"/>
  <c r="S46" i="2"/>
  <c r="Q47" i="2"/>
  <c r="R47" i="2"/>
  <c r="S47" i="2" s="1"/>
  <c r="Q48" i="2"/>
  <c r="R48" i="2"/>
  <c r="S48" i="2"/>
  <c r="Q49" i="2"/>
  <c r="R49" i="2"/>
  <c r="S49" i="2" s="1"/>
  <c r="Q50" i="2"/>
  <c r="R50" i="2"/>
  <c r="S50" i="2"/>
  <c r="E50" i="2"/>
  <c r="E49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L52" i="2"/>
  <c r="M51" i="2"/>
  <c r="M52" i="2" s="1"/>
  <c r="S51" i="2"/>
  <c r="R51" i="2"/>
  <c r="K52" i="2"/>
  <c r="Q51" i="2"/>
  <c r="E51" i="2"/>
  <c r="S11" i="3" l="1"/>
  <c r="G11" i="3" l="1"/>
  <c r="F11" i="3"/>
  <c r="Q7" i="5"/>
  <c r="R7" i="5"/>
  <c r="Q8" i="5"/>
  <c r="R8" i="5"/>
  <c r="Q9" i="5"/>
  <c r="R9" i="5"/>
  <c r="Q10" i="5"/>
  <c r="R10" i="5"/>
  <c r="Q11" i="5"/>
  <c r="R11" i="5"/>
  <c r="Q12" i="5"/>
  <c r="R12" i="5"/>
  <c r="S12" i="5" s="1"/>
  <c r="Q13" i="5"/>
  <c r="R13" i="5"/>
  <c r="S13" i="5" s="1"/>
  <c r="Q14" i="5"/>
  <c r="R14" i="5"/>
  <c r="S14" i="5" s="1"/>
  <c r="Q15" i="5"/>
  <c r="R15" i="5"/>
  <c r="Q16" i="5"/>
  <c r="R16" i="5"/>
  <c r="S16" i="5"/>
  <c r="Q17" i="5"/>
  <c r="R17" i="5"/>
  <c r="S17" i="5" s="1"/>
  <c r="Q18" i="5"/>
  <c r="R18" i="5"/>
  <c r="S18" i="5" s="1"/>
  <c r="Q19" i="5"/>
  <c r="R19" i="5"/>
  <c r="Q20" i="5"/>
  <c r="R20" i="5"/>
  <c r="S20" i="5" s="1"/>
  <c r="Q21" i="5"/>
  <c r="R21" i="5"/>
  <c r="S21" i="5" s="1"/>
  <c r="Q22" i="5"/>
  <c r="R22" i="5"/>
  <c r="S22" i="5" s="1"/>
  <c r="Q23" i="5"/>
  <c r="R23" i="5"/>
  <c r="R6" i="5"/>
  <c r="Q6" i="5"/>
  <c r="L24" i="5"/>
  <c r="M24" i="5"/>
  <c r="K24" i="5"/>
  <c r="O24" i="5"/>
  <c r="N24" i="5"/>
  <c r="D24" i="5"/>
  <c r="C24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6" i="5"/>
  <c r="E24" i="5" s="1"/>
  <c r="S10" i="5" l="1"/>
  <c r="S9" i="5"/>
  <c r="S8" i="5"/>
  <c r="S7" i="5"/>
  <c r="S6" i="5"/>
  <c r="S23" i="5"/>
  <c r="S19" i="5"/>
  <c r="S15" i="5"/>
  <c r="S11" i="5"/>
  <c r="U8" i="3"/>
  <c r="V8" i="3"/>
  <c r="U7" i="3"/>
  <c r="V7" i="3"/>
  <c r="T11" i="3"/>
  <c r="V6" i="3"/>
  <c r="U6" i="3"/>
  <c r="W6" i="3" l="1"/>
  <c r="W8" i="3"/>
  <c r="W7" i="3"/>
  <c r="O52" i="2"/>
  <c r="N52" i="2"/>
  <c r="P52" i="2"/>
  <c r="Q29" i="2"/>
  <c r="R29" i="2"/>
  <c r="E23" i="2"/>
  <c r="E24" i="2"/>
  <c r="E25" i="2"/>
  <c r="E26" i="2"/>
  <c r="E27" i="2"/>
  <c r="E28" i="2"/>
  <c r="P10" i="1"/>
  <c r="O10" i="1"/>
  <c r="H9" i="1"/>
  <c r="U9" i="1"/>
  <c r="V9" i="1"/>
  <c r="W9" i="1" s="1"/>
  <c r="U6" i="1"/>
  <c r="V6" i="1"/>
  <c r="W6" i="1"/>
  <c r="H8" i="1"/>
  <c r="H7" i="1"/>
  <c r="W7" i="1" s="1"/>
  <c r="U7" i="1"/>
  <c r="V7" i="1"/>
  <c r="S29" i="2" l="1"/>
  <c r="R24" i="5"/>
  <c r="Q24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6" i="5"/>
  <c r="S10" i="1"/>
  <c r="R10" i="1"/>
  <c r="Q28" i="2"/>
  <c r="R28" i="2"/>
  <c r="Q26" i="2"/>
  <c r="R26" i="2"/>
  <c r="Q27" i="2"/>
  <c r="R27" i="2"/>
  <c r="Q24" i="2"/>
  <c r="R24" i="2"/>
  <c r="Q25" i="2"/>
  <c r="R25" i="2"/>
  <c r="Q23" i="2"/>
  <c r="R23" i="2"/>
  <c r="Q22" i="2"/>
  <c r="R22" i="2"/>
  <c r="S22" i="2" s="1"/>
  <c r="Q20" i="2"/>
  <c r="R20" i="2"/>
  <c r="S20" i="2" s="1"/>
  <c r="Q21" i="2"/>
  <c r="Q52" i="2" s="1"/>
  <c r="R21" i="2"/>
  <c r="R52" i="2" s="1"/>
  <c r="Q17" i="2"/>
  <c r="R17" i="2"/>
  <c r="S17" i="2" s="1"/>
  <c r="Q18" i="2"/>
  <c r="R18" i="2"/>
  <c r="Q19" i="2"/>
  <c r="R19" i="2"/>
  <c r="Q14" i="2"/>
  <c r="R14" i="2"/>
  <c r="Q15" i="2"/>
  <c r="R15" i="2"/>
  <c r="Q16" i="2"/>
  <c r="R16" i="2"/>
  <c r="Q13" i="2"/>
  <c r="R13" i="2"/>
  <c r="Q11" i="2"/>
  <c r="R11" i="2"/>
  <c r="S11" i="2" s="1"/>
  <c r="Q12" i="2"/>
  <c r="R12" i="2"/>
  <c r="S12" i="2" s="1"/>
  <c r="Q6" i="2"/>
  <c r="R6" i="2"/>
  <c r="S6" i="2" s="1"/>
  <c r="Q7" i="2"/>
  <c r="R7" i="2"/>
  <c r="Q8" i="2"/>
  <c r="R8" i="2"/>
  <c r="Q9" i="2"/>
  <c r="R9" i="2"/>
  <c r="Q10" i="2"/>
  <c r="R10" i="2"/>
  <c r="T10" i="1"/>
  <c r="G10" i="1"/>
  <c r="V10" i="1" s="1"/>
  <c r="F10" i="1"/>
  <c r="V8" i="1"/>
  <c r="U8" i="1"/>
  <c r="W8" i="1"/>
  <c r="S21" i="2" l="1"/>
  <c r="S52" i="2" s="1"/>
  <c r="S24" i="5"/>
  <c r="P24" i="5"/>
  <c r="S23" i="2"/>
  <c r="S10" i="2"/>
  <c r="S28" i="2"/>
  <c r="S13" i="2"/>
  <c r="S25" i="2"/>
  <c r="S24" i="2"/>
  <c r="S27" i="2"/>
  <c r="S26" i="2"/>
  <c r="S8" i="2"/>
  <c r="S7" i="2"/>
  <c r="S14" i="2"/>
  <c r="S19" i="2"/>
  <c r="S18" i="2"/>
  <c r="S9" i="2"/>
  <c r="S16" i="2"/>
  <c r="S15" i="2"/>
  <c r="U10" i="1"/>
  <c r="H10" i="1"/>
  <c r="W10" i="1" s="1"/>
  <c r="D52" i="2"/>
  <c r="C52" i="2"/>
  <c r="P11" i="3" l="1"/>
  <c r="Q11" i="3"/>
  <c r="R11" i="3"/>
  <c r="O11" i="3"/>
  <c r="V10" i="3"/>
  <c r="V11" i="3" s="1"/>
  <c r="U10" i="3"/>
  <c r="U11" i="3" s="1"/>
  <c r="W10" i="3" l="1"/>
  <c r="W11" i="3" s="1"/>
  <c r="E8" i="2"/>
  <c r="E9" i="2"/>
  <c r="E11" i="2"/>
  <c r="E22" i="2"/>
  <c r="E21" i="2"/>
  <c r="H6" i="3" l="1"/>
  <c r="H7" i="3"/>
  <c r="H8" i="3"/>
  <c r="U9" i="3"/>
  <c r="V9" i="3"/>
  <c r="W9" i="3"/>
  <c r="H11" i="3" l="1"/>
  <c r="E20" i="2" l="1"/>
  <c r="E19" i="2" l="1"/>
  <c r="E18" i="2"/>
  <c r="E17" i="2"/>
  <c r="E16" i="2" l="1"/>
  <c r="E6" i="2"/>
  <c r="E7" i="2"/>
  <c r="E10" i="2"/>
  <c r="E12" i="2"/>
  <c r="E13" i="2"/>
  <c r="E14" i="2"/>
  <c r="E15" i="2"/>
  <c r="E52" i="2" l="1"/>
</calcChain>
</file>

<file path=xl/sharedStrings.xml><?xml version="1.0" encoding="utf-8"?>
<sst xmlns="http://schemas.openxmlformats.org/spreadsheetml/2006/main" count="493" uniqueCount="139">
  <si>
    <t>РАЗДЕЛ  1 "Недвижимое имущество"</t>
  </si>
  <si>
    <t>регистрационный но-  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</si>
  <si>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</si>
  <si>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</si>
  <si>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</si>
  <si>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иные параметры, характеризующие физ. св-ва недвиж. им-ва</t>
  </si>
  <si>
    <t xml:space="preserve">Сведения о балансовой ст-ти недвиж. им-ва </t>
  </si>
  <si>
    <t>начисленная аммортизация</t>
  </si>
  <si>
    <t>остаточная стоимость</t>
  </si>
  <si>
    <t>Сведения о кадастровой ст-ти недвижимого им-ва,площадь, га</t>
  </si>
  <si>
    <t>Даты возникновения и прекращения права мун. собственности на недвижимое им-во</t>
  </si>
  <si>
    <t>Реквизиты документов- возникновения (прекращения) права мун. собственности на недвижимое им-во</t>
  </si>
  <si>
    <t>Сведения о правообладателе мун. недвижимого им-ва</t>
  </si>
  <si>
    <t>право собственности</t>
  </si>
  <si>
    <t>Сведения об установленных в отношении мун. недвижимого им-ва ограничениях( обременениях) с указанием основания и даты их возникновения и прекращения</t>
  </si>
  <si>
    <t>опер. упр</t>
  </si>
  <si>
    <t>регист.номер</t>
  </si>
  <si>
    <t>Наименование движимого имущества</t>
  </si>
  <si>
    <t>Сведения о балансовой ст-ти и начисленной амортизации</t>
  </si>
  <si>
    <t>начисленная амортизация</t>
  </si>
  <si>
    <t>Дата возникновения и прекращения права мун. соб-ти на движимое им-во</t>
  </si>
  <si>
    <t xml:space="preserve">Реквизиты док-ов- оснований возникновения (прекращения) права мун. соб-ти </t>
  </si>
  <si>
    <t>Сведения о правообладателе мун. движим.им-ва</t>
  </si>
  <si>
    <t>Сведения об установленных в отношении мун. им-ва ограничениях( обременениях с указанием основания и даты их возникновения и прекращения</t>
  </si>
  <si>
    <t>Операт. управл.</t>
  </si>
  <si>
    <t>Стол компьютерный</t>
  </si>
  <si>
    <t>-</t>
  </si>
  <si>
    <t>Дружненский  сельский Дом культуры</t>
  </si>
  <si>
    <t>Городовиковский район с.Дружное, ул.Лиманная, 38 «б»</t>
  </si>
  <si>
    <t>Веселовский медпункт</t>
  </si>
  <si>
    <t>Городовиковский район с.Веселое, ул.им П.Д. Немяшева 12/1</t>
  </si>
  <si>
    <t>Дом (Здание администрации)</t>
  </si>
  <si>
    <t>Городовиковский район с.Веселое, ул.Спортивная, 28</t>
  </si>
  <si>
    <t>Газопровод с.Веселое-с.Дружное</t>
  </si>
  <si>
    <t>Городовиковский район с.Дружное</t>
  </si>
  <si>
    <t>Газопровод с.Дружное</t>
  </si>
  <si>
    <t>08-08-02/016/2007-580</t>
  </si>
  <si>
    <t>итого по Администрации ДСМО РК</t>
  </si>
  <si>
    <t>Сейф металлический</t>
  </si>
  <si>
    <t>Стол копьютерный</t>
  </si>
  <si>
    <t>Шкаф ШБ 2</t>
  </si>
  <si>
    <t>Эл. Счетчик</t>
  </si>
  <si>
    <t>Шкаф 14.17</t>
  </si>
  <si>
    <t>Насос циркуляционный для отопления</t>
  </si>
  <si>
    <t>Сирена С-28 с блоком удаленного управления</t>
  </si>
  <si>
    <t>Сплит-система RENOVA</t>
  </si>
  <si>
    <t>Ноутбук ASUS</t>
  </si>
  <si>
    <t>Акт приема – передачи  2</t>
  </si>
  <si>
    <t>Акт приема – передачи  52</t>
  </si>
  <si>
    <t>Акт приема – передачи  50</t>
  </si>
  <si>
    <t>Акт приема – передачи  53</t>
  </si>
  <si>
    <t>Акт приема – передачи  3</t>
  </si>
  <si>
    <t>Акт приема – передачи  83</t>
  </si>
  <si>
    <t>Товарная накладная 154</t>
  </si>
  <si>
    <t>Товарная накладная № 150</t>
  </si>
  <si>
    <t>Ноутбук Lenovo</t>
  </si>
  <si>
    <t>Товарная накладная №81</t>
  </si>
  <si>
    <t>Товарная накладная №82</t>
  </si>
  <si>
    <t>Товарная накладная №80</t>
  </si>
  <si>
    <t>Радиотелефон Panasonic</t>
  </si>
  <si>
    <t>Часть проезда автомобильной дороги Городовиковск –Сальск с.Дружное</t>
  </si>
  <si>
    <t>Городовиковский район с.Веселое</t>
  </si>
  <si>
    <t>Изготовление забора</t>
  </si>
  <si>
    <t>08:01:01 01 01:0050</t>
  </si>
  <si>
    <t xml:space="preserve">Распоряжение </t>
  </si>
  <si>
    <t>Администрация Дружненского СМО Республики Калмыкия</t>
  </si>
  <si>
    <t>АДСМО РК</t>
  </si>
  <si>
    <t>Свидет. о гос.регистрации Серия 08 РК 026500</t>
  </si>
  <si>
    <t>Кибитка монгольская</t>
  </si>
  <si>
    <t>______</t>
  </si>
  <si>
    <t>Глава (ахлачи)</t>
  </si>
  <si>
    <t>Котел "Юнкер"</t>
  </si>
  <si>
    <t>Товарная накладная 42 от 14.12.2016</t>
  </si>
  <si>
    <t>Товарная накладная 1 от 11.04.2016г.</t>
  </si>
  <si>
    <t>Земельный участок</t>
  </si>
  <si>
    <t>РАЗДЕЛ 2 "Движимое имущество"</t>
  </si>
  <si>
    <t>Полное наименование и организационно- правовая форма юр. лица</t>
  </si>
  <si>
    <t xml:space="preserve">Адрес </t>
  </si>
  <si>
    <t>Основной гос. регистрационный номер и дата гос. регистрации</t>
  </si>
  <si>
    <t>Размер уставного фонда (для МУПов)</t>
  </si>
  <si>
    <t>Размер доли, принадлежащей мун. образованию в уставном (складочном) капитале, в % (для хоз. Обществ и товариществ)</t>
  </si>
  <si>
    <t>Среднесписочная численность работников (для МУ и МУПов)</t>
  </si>
  <si>
    <t>Реквизиты документа- основания создания юр. Лица (участия мун. образования в создании(уставном капитале) юр. Лица</t>
  </si>
  <si>
    <t>Данные о балансовой и остаточной ст-ти осн. ср-в (фондов) (для мун. учреждений и МУП)</t>
  </si>
  <si>
    <t>Администрация Дружненского сельского муниципального образование Республики Калмыкия</t>
  </si>
  <si>
    <t>Органы местного самоуправления</t>
  </si>
  <si>
    <t xml:space="preserve">      -</t>
  </si>
  <si>
    <t xml:space="preserve">       -</t>
  </si>
  <si>
    <t xml:space="preserve">          -</t>
  </si>
  <si>
    <t>1030800507979 от 25.11.1993 г</t>
  </si>
  <si>
    <t>359061,  Россия, Республика Калмыкия, Городовиковский район, с.Веселое, ул.П.Д.Немяшева, 12/1</t>
  </si>
  <si>
    <t>РАЗДЕЛ 3 "Сведения"</t>
  </si>
  <si>
    <t>Мемориал погибшим войнам</t>
  </si>
  <si>
    <t>Автомобиль</t>
  </si>
  <si>
    <t>Бензопила</t>
  </si>
  <si>
    <t>Библиотечный фонд</t>
  </si>
  <si>
    <t>Стелаж открытый</t>
  </si>
  <si>
    <t>Телевизор ERISTON</t>
  </si>
  <si>
    <t>Фотоаппарат цифровой</t>
  </si>
  <si>
    <t>Шкафы книжные</t>
  </si>
  <si>
    <t>Электронная книжка DIGMA</t>
  </si>
  <si>
    <t>Электронная книжка RITMIX</t>
  </si>
  <si>
    <t>Блок ьесперебойного питания ИБС 700</t>
  </si>
  <si>
    <t xml:space="preserve">Ноутбук НР 15- ay000ur </t>
  </si>
  <si>
    <t>Бензокосилка 42,7</t>
  </si>
  <si>
    <t xml:space="preserve">Бензотриммер </t>
  </si>
  <si>
    <t>Косилка роторная</t>
  </si>
  <si>
    <t>Товарная накладная 79 от 29.05.2017</t>
  </si>
  <si>
    <t>Товарная накладная 1 от 19.06.2017</t>
  </si>
  <si>
    <t>Товарная накладная 42 от 14.08.2017</t>
  </si>
  <si>
    <t>Товарная накладная 15703 от 21.09.2017</t>
  </si>
  <si>
    <t>Товарная накладная 20901 от 27.11.2017</t>
  </si>
  <si>
    <t>Какинов Н.Д.</t>
  </si>
  <si>
    <t>Н.Д.Какинов</t>
  </si>
  <si>
    <t>Какинов</t>
  </si>
  <si>
    <t>Мемориальный комплекс</t>
  </si>
  <si>
    <t>Сканер МФУ samsung SL-M2070</t>
  </si>
  <si>
    <t>Товарная накладная ГОР-08/88 от 03.09.2018</t>
  </si>
  <si>
    <t>Детский уличный комплект</t>
  </si>
  <si>
    <t>Распоряжение №2 от 30.12.2004г</t>
  </si>
  <si>
    <t>Акт приемки-передач № 7 от 08.05.2018</t>
  </si>
  <si>
    <t>Распоряжение №4 от 16.01.2018</t>
  </si>
  <si>
    <t>Распоряжение №23/1 от 23.03.2018</t>
  </si>
  <si>
    <t>Акт приемки-передачи №12 от 11.12.2018</t>
  </si>
  <si>
    <t>Распоряжение №43 от 08.10.2018</t>
  </si>
  <si>
    <t>Х</t>
  </si>
  <si>
    <t>прибыло в 2018 году</t>
  </si>
  <si>
    <t>выбыло в 2018 году</t>
  </si>
  <si>
    <t>Рекламный стенд</t>
  </si>
  <si>
    <t>Распоряжение №19 от 29.03.2019</t>
  </si>
  <si>
    <t>данные по состоянию на 01.01.2019г.</t>
  </si>
  <si>
    <t>прибыло в 2019г.</t>
  </si>
  <si>
    <t>выбыло в 2019г.</t>
  </si>
  <si>
    <t>сведения о балансовой ст-ти недвиж. им-ва по состоянию на 01.04.2019г.</t>
  </si>
  <si>
    <t>прибыло в 2019 г.</t>
  </si>
  <si>
    <t>выбыло в 2019 г.</t>
  </si>
  <si>
    <t>прибыло в 2019 году</t>
  </si>
  <si>
    <t>выбыло в 2019 году</t>
  </si>
  <si>
    <t>на 01.04.2019г.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</si>
</sst>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2" fontId="1" fillId="0" borderId="0" xfId="1" applyNumberForma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0" xfId="1" applyFont="1"/>
    <xf numFmtId="0" fontId="2" fillId="0" borderId="2" xfId="1" applyFont="1" applyBorder="1" applyAlignment="1">
      <alignment vertical="top" wrapText="1"/>
    </xf>
    <xf numFmtId="2" fontId="2" fillId="0" borderId="2" xfId="1" applyNumberFormat="1" applyFont="1" applyBorder="1" applyAlignment="1">
      <alignment vertical="top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1" xfId="1" applyFont="1" applyBorder="1"/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horizontal="justify" vertical="top" wrapText="1"/>
    </xf>
    <xf numFmtId="0" fontId="3" fillId="0" borderId="5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2" fontId="0" fillId="0" borderId="0" xfId="0" applyNumberFormat="1"/>
    <xf numFmtId="0" fontId="3" fillId="0" borderId="1" xfId="1" applyFont="1" applyFill="1" applyBorder="1"/>
    <xf numFmtId="0" fontId="3" fillId="0" borderId="1" xfId="1" applyFont="1" applyFill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11" fillId="0" borderId="0" xfId="0" applyFont="1"/>
    <xf numFmtId="0" fontId="12" fillId="0" borderId="0" xfId="0" applyFont="1" applyAlignment="1">
      <alignment wrapText="1"/>
    </xf>
    <xf numFmtId="2" fontId="7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1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4" fontId="5" fillId="0" borderId="9" xfId="0" applyNumberFormat="1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3" fillId="0" borderId="0" xfId="0" applyFont="1"/>
    <xf numFmtId="14" fontId="5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14" fillId="0" borderId="0" xfId="1" applyFont="1"/>
    <xf numFmtId="0" fontId="15" fillId="0" borderId="0" xfId="1" applyFont="1" applyAlignment="1"/>
    <xf numFmtId="0" fontId="16" fillId="0" borderId="0" xfId="1" applyFont="1"/>
    <xf numFmtId="0" fontId="17" fillId="0" borderId="0" xfId="0" applyFont="1"/>
    <xf numFmtId="0" fontId="15" fillId="0" borderId="0" xfId="1" applyFont="1"/>
    <xf numFmtId="0" fontId="18" fillId="0" borderId="0" xfId="1" applyFont="1"/>
    <xf numFmtId="0" fontId="19" fillId="0" borderId="0" xfId="0" applyFont="1"/>
    <xf numFmtId="0" fontId="18" fillId="0" borderId="0" xfId="1" applyFont="1" applyAlignment="1">
      <alignment horizontal="left"/>
    </xf>
    <xf numFmtId="0" fontId="13" fillId="0" borderId="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vertical="top" wrapText="1"/>
    </xf>
    <xf numFmtId="0" fontId="20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wrapText="1"/>
    </xf>
    <xf numFmtId="0" fontId="5" fillId="0" borderId="20" xfId="0" applyFont="1" applyBorder="1" applyAlignment="1">
      <alignment vertical="top" wrapText="1"/>
    </xf>
    <xf numFmtId="2" fontId="5" fillId="0" borderId="18" xfId="0" applyNumberFormat="1" applyFont="1" applyBorder="1" applyAlignment="1">
      <alignment horizontal="center" vertical="center" wrapText="1"/>
    </xf>
    <xf numFmtId="2" fontId="3" fillId="0" borderId="18" xfId="1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2" fontId="5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justify" vertical="top" wrapText="1"/>
    </xf>
    <xf numFmtId="0" fontId="2" fillId="0" borderId="6" xfId="1" applyFont="1" applyBorder="1" applyAlignment="1">
      <alignment vertical="top" wrapText="1"/>
    </xf>
    <xf numFmtId="2" fontId="2" fillId="0" borderId="6" xfId="1" applyNumberFormat="1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2" fillId="0" borderId="3" xfId="1" applyFont="1" applyBorder="1" applyAlignment="1">
      <alignment horizontal="center" vertical="center"/>
    </xf>
    <xf numFmtId="0" fontId="5" fillId="0" borderId="9" xfId="0" applyFont="1" applyBorder="1"/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1" xfId="1" applyFont="1" applyBorder="1" applyAlignment="1">
      <alignment vertical="top" wrapText="1"/>
    </xf>
    <xf numFmtId="0" fontId="3" fillId="0" borderId="22" xfId="1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left" vertical="top" wrapText="1"/>
    </xf>
    <xf numFmtId="2" fontId="3" fillId="0" borderId="9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0" xfId="0" applyFont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14" fontId="3" fillId="0" borderId="9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2"/>
  <sheetViews>
    <sheetView topLeftCell="E1" zoomScale="85" zoomScaleNormal="85" workbookViewId="0">
      <selection activeCell="P8" sqref="P8"/>
    </sheetView>
  </sheetViews>
  <sheetFormatPr defaultColWidth="11.42578125" defaultRowHeight="15" x14ac:dyDescent="0.25"/>
  <cols>
    <col min="1" max="1" width="5.28515625" customWidth="1"/>
    <col min="2" max="2" width="16.140625" customWidth="1"/>
    <col min="3" max="3" width="18.28515625" customWidth="1"/>
    <col min="4" max="4" width="8.85546875" customWidth="1"/>
    <col min="5" max="5" width="9.85546875" customWidth="1"/>
    <col min="6" max="7" width="12" bestFit="1" customWidth="1"/>
    <col min="8" max="8" width="11.7109375" bestFit="1" customWidth="1"/>
    <col min="10" max="10" width="11.5703125" bestFit="1" customWidth="1"/>
    <col min="11" max="11" width="14.28515625" customWidth="1"/>
    <col min="15" max="15" width="10.42578125" customWidth="1"/>
    <col min="16" max="16" width="10.140625" customWidth="1"/>
    <col min="17" max="17" width="7.5703125" customWidth="1"/>
    <col min="18" max="18" width="12" customWidth="1"/>
    <col min="19" max="19" width="13.7109375" customWidth="1"/>
    <col min="20" max="20" width="12.28515625" customWidth="1"/>
    <col min="21" max="22" width="11.85546875" bestFit="1" customWidth="1"/>
    <col min="23" max="23" width="10.7109375" customWidth="1"/>
  </cols>
  <sheetData>
    <row r="2" spans="1:23" s="99" customFormat="1" ht="18.75" x14ac:dyDescent="0.3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99" customFormat="1" ht="18.75" x14ac:dyDescent="0.3">
      <c r="A3" s="97" t="s">
        <v>65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47" customFormat="1" ht="44.25" customHeight="1" x14ac:dyDescent="0.25">
      <c r="A4" s="150" t="s">
        <v>130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 t="s">
        <v>131</v>
      </c>
      <c r="P4" s="150"/>
      <c r="Q4" s="150"/>
      <c r="R4" s="150" t="s">
        <v>132</v>
      </c>
      <c r="S4" s="150"/>
      <c r="T4" s="150"/>
      <c r="U4" s="150" t="s">
        <v>133</v>
      </c>
      <c r="V4" s="150"/>
      <c r="W4" s="150"/>
    </row>
    <row r="5" spans="1:23" ht="147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s="44" customFormat="1" ht="38.25" x14ac:dyDescent="0.25">
      <c r="A6" s="12">
        <v>1</v>
      </c>
      <c r="B6" s="13" t="s">
        <v>27</v>
      </c>
      <c r="C6" s="13" t="s">
        <v>28</v>
      </c>
      <c r="D6" s="37" t="s">
        <v>26</v>
      </c>
      <c r="E6" s="37" t="s">
        <v>26</v>
      </c>
      <c r="F6" s="33">
        <v>466289.6</v>
      </c>
      <c r="G6" s="33">
        <v>466289.6</v>
      </c>
      <c r="H6" s="33">
        <v>0</v>
      </c>
      <c r="I6" s="37" t="s">
        <v>26</v>
      </c>
      <c r="J6" s="39">
        <v>38351</v>
      </c>
      <c r="K6" s="13" t="s">
        <v>119</v>
      </c>
      <c r="L6" s="13" t="s">
        <v>66</v>
      </c>
      <c r="M6" s="13" t="s">
        <v>15</v>
      </c>
      <c r="N6" s="111" t="s">
        <v>69</v>
      </c>
      <c r="O6" s="29"/>
      <c r="P6" s="29"/>
      <c r="Q6" s="30"/>
      <c r="R6" s="29"/>
      <c r="S6" s="29"/>
      <c r="T6" s="30"/>
      <c r="U6" s="30">
        <f t="shared" ref="U6:W10" si="0">F6+O6-R6</f>
        <v>466289.6</v>
      </c>
      <c r="V6" s="30">
        <f t="shared" si="0"/>
        <v>466289.6</v>
      </c>
      <c r="W6" s="30">
        <f t="shared" si="0"/>
        <v>0</v>
      </c>
    </row>
    <row r="7" spans="1:23" s="44" customFormat="1" ht="38.25" x14ac:dyDescent="0.25">
      <c r="A7" s="12">
        <v>2</v>
      </c>
      <c r="B7" s="27" t="s">
        <v>115</v>
      </c>
      <c r="C7" s="27" t="s">
        <v>61</v>
      </c>
      <c r="D7" s="37" t="s">
        <v>26</v>
      </c>
      <c r="E7" s="37" t="s">
        <v>26</v>
      </c>
      <c r="F7" s="33">
        <v>40000</v>
      </c>
      <c r="G7" s="33">
        <v>40000</v>
      </c>
      <c r="H7" s="33">
        <f t="shared" ref="H7:H9" si="1">F7-G7</f>
        <v>0</v>
      </c>
      <c r="I7" s="37" t="s">
        <v>26</v>
      </c>
      <c r="J7" s="39">
        <v>43228</v>
      </c>
      <c r="K7" s="13" t="s">
        <v>120</v>
      </c>
      <c r="L7" s="13" t="s">
        <v>66</v>
      </c>
      <c r="M7" s="13" t="s">
        <v>15</v>
      </c>
      <c r="N7" s="111" t="s">
        <v>69</v>
      </c>
      <c r="O7" s="30"/>
      <c r="P7" s="30"/>
      <c r="Q7" s="30"/>
      <c r="R7" s="29"/>
      <c r="S7" s="29"/>
      <c r="T7" s="30"/>
      <c r="U7" s="30">
        <f t="shared" si="0"/>
        <v>40000</v>
      </c>
      <c r="V7" s="30">
        <f t="shared" si="0"/>
        <v>40000</v>
      </c>
      <c r="W7" s="30">
        <f t="shared" si="0"/>
        <v>0</v>
      </c>
    </row>
    <row r="8" spans="1:23" s="44" customFormat="1" ht="51" x14ac:dyDescent="0.25">
      <c r="A8" s="12">
        <v>3</v>
      </c>
      <c r="B8" s="13" t="s">
        <v>29</v>
      </c>
      <c r="C8" s="13" t="s">
        <v>30</v>
      </c>
      <c r="D8" s="37" t="s">
        <v>26</v>
      </c>
      <c r="E8" s="37" t="s">
        <v>26</v>
      </c>
      <c r="F8" s="33">
        <v>24054.400000000001</v>
      </c>
      <c r="G8" s="33">
        <v>24054.400000000001</v>
      </c>
      <c r="H8" s="33">
        <f t="shared" si="1"/>
        <v>0</v>
      </c>
      <c r="I8" s="37" t="s">
        <v>26</v>
      </c>
      <c r="J8" s="39">
        <v>38353</v>
      </c>
      <c r="K8" s="13" t="s">
        <v>119</v>
      </c>
      <c r="L8" s="13" t="s">
        <v>66</v>
      </c>
      <c r="M8" s="13" t="s">
        <v>15</v>
      </c>
      <c r="N8" s="111" t="s">
        <v>69</v>
      </c>
      <c r="O8" s="30"/>
      <c r="P8" s="30"/>
      <c r="Q8" s="30"/>
      <c r="R8" s="29"/>
      <c r="S8" s="29"/>
      <c r="T8" s="30"/>
      <c r="U8" s="30">
        <f t="shared" si="0"/>
        <v>24054.400000000001</v>
      </c>
      <c r="V8" s="30">
        <f t="shared" si="0"/>
        <v>24054.400000000001</v>
      </c>
      <c r="W8" s="30">
        <f t="shared" si="0"/>
        <v>0</v>
      </c>
    </row>
    <row r="9" spans="1:23" s="45" customFormat="1" ht="51" x14ac:dyDescent="0.25">
      <c r="A9" s="26">
        <v>4</v>
      </c>
      <c r="B9" s="27" t="s">
        <v>31</v>
      </c>
      <c r="C9" s="27" t="s">
        <v>32</v>
      </c>
      <c r="D9" s="38" t="s">
        <v>36</v>
      </c>
      <c r="E9" s="38" t="s">
        <v>26</v>
      </c>
      <c r="F9" s="34">
        <v>40850</v>
      </c>
      <c r="G9" s="34">
        <v>11233.2</v>
      </c>
      <c r="H9" s="34">
        <f t="shared" si="1"/>
        <v>29616.799999999999</v>
      </c>
      <c r="I9" s="37" t="s">
        <v>26</v>
      </c>
      <c r="J9" s="40">
        <v>39430</v>
      </c>
      <c r="K9" s="27" t="s">
        <v>67</v>
      </c>
      <c r="L9" s="13" t="s">
        <v>66</v>
      </c>
      <c r="M9" s="27" t="s">
        <v>15</v>
      </c>
      <c r="N9" s="111" t="s">
        <v>69</v>
      </c>
      <c r="O9" s="31"/>
      <c r="P9" s="31">
        <v>255.3</v>
      </c>
      <c r="Q9" s="31"/>
      <c r="R9" s="126"/>
      <c r="S9" s="127"/>
      <c r="T9" s="31">
        <v>255.3</v>
      </c>
      <c r="U9" s="31">
        <f t="shared" si="0"/>
        <v>40850</v>
      </c>
      <c r="V9" s="31">
        <f>G9+P9-S9</f>
        <v>11488.5</v>
      </c>
      <c r="W9" s="31">
        <f>U9-V9</f>
        <v>29361.5</v>
      </c>
    </row>
    <row r="10" spans="1:23" s="149" customFormat="1" x14ac:dyDescent="0.25">
      <c r="A10" s="147" t="s">
        <v>37</v>
      </c>
      <c r="B10" s="41"/>
      <c r="C10" s="41"/>
      <c r="D10" s="41" t="s">
        <v>125</v>
      </c>
      <c r="E10" s="41" t="s">
        <v>125</v>
      </c>
      <c r="F10" s="35">
        <f>SUM(F6:F9)</f>
        <v>571194</v>
      </c>
      <c r="G10" s="35">
        <f>SUM(G6:G9)</f>
        <v>541577.19999999995</v>
      </c>
      <c r="H10" s="36">
        <f>SUM(H6:H9)</f>
        <v>29616.799999999999</v>
      </c>
      <c r="I10" s="41" t="s">
        <v>125</v>
      </c>
      <c r="J10" s="41" t="s">
        <v>125</v>
      </c>
      <c r="K10" s="41" t="s">
        <v>125</v>
      </c>
      <c r="L10" s="41" t="s">
        <v>125</v>
      </c>
      <c r="M10" s="41" t="s">
        <v>125</v>
      </c>
      <c r="N10" s="148" t="s">
        <v>125</v>
      </c>
      <c r="O10" s="43">
        <f>SUM(O7:O9)</f>
        <v>0</v>
      </c>
      <c r="P10" s="43">
        <f>SUM(P7:P9)</f>
        <v>255.3</v>
      </c>
      <c r="Q10" s="43">
        <v>0</v>
      </c>
      <c r="R10" s="43">
        <f>SUM(R7:R9)</f>
        <v>0</v>
      </c>
      <c r="S10" s="43">
        <f>SUM(S7:S9)</f>
        <v>0</v>
      </c>
      <c r="T10" s="43">
        <f>SUM(T6:T9)</f>
        <v>255.3</v>
      </c>
      <c r="U10" s="43">
        <f>F10+O10-R10</f>
        <v>571194</v>
      </c>
      <c r="V10" s="43">
        <f t="shared" si="0"/>
        <v>541832.5</v>
      </c>
      <c r="W10" s="43">
        <f t="shared" si="0"/>
        <v>29361.5</v>
      </c>
    </row>
    <row r="11" spans="1:23" s="44" customFormat="1" x14ac:dyDescent="0.25">
      <c r="A11" s="8"/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2"/>
      <c r="P11" s="32"/>
      <c r="Q11" s="32"/>
      <c r="R11" s="32"/>
      <c r="S11" s="32"/>
      <c r="T11" s="32"/>
      <c r="U11" s="32"/>
      <c r="V11" s="32"/>
      <c r="W11" s="32"/>
    </row>
    <row r="12" spans="1:23" s="44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 s="25"/>
      <c r="P12" s="25"/>
      <c r="Q12" s="25"/>
      <c r="R12" s="25"/>
      <c r="S12" s="25"/>
      <c r="T12" s="25"/>
      <c r="U12" s="25"/>
      <c r="V12" s="25"/>
      <c r="W12" s="25"/>
    </row>
    <row r="13" spans="1:23" s="44" customFormat="1" x14ac:dyDescent="0.25">
      <c r="B13" s="44" t="s">
        <v>70</v>
      </c>
      <c r="E13" s="44" t="s">
        <v>112</v>
      </c>
      <c r="O13" s="92"/>
      <c r="P13" s="92"/>
      <c r="Q13" s="92"/>
      <c r="R13" s="92"/>
      <c r="S13" s="92"/>
      <c r="T13" s="92"/>
      <c r="U13" s="92"/>
      <c r="V13" s="92"/>
      <c r="W13" s="92"/>
    </row>
    <row r="14" spans="1:23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92"/>
      <c r="P14" s="92"/>
      <c r="Q14" s="92"/>
      <c r="R14" s="92"/>
      <c r="S14" s="92"/>
      <c r="T14" s="92"/>
      <c r="U14" s="92"/>
      <c r="V14" s="92"/>
      <c r="W14" s="92"/>
    </row>
    <row r="15" spans="1:23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92"/>
      <c r="P15" s="92"/>
      <c r="Q15" s="92"/>
      <c r="R15" s="92"/>
      <c r="S15" s="92"/>
      <c r="T15" s="92"/>
      <c r="U15" s="92"/>
      <c r="V15" s="92"/>
      <c r="W15" s="92"/>
    </row>
    <row r="16" spans="1:23" x14ac:dyDescent="0.25">
      <c r="O16" s="25"/>
      <c r="P16" s="25"/>
      <c r="Q16" s="25"/>
      <c r="R16" s="25"/>
      <c r="S16" s="25"/>
      <c r="T16" s="25"/>
      <c r="U16" s="25"/>
      <c r="V16" s="25"/>
      <c r="W16" s="25"/>
    </row>
    <row r="17" spans="15:23" x14ac:dyDescent="0.25">
      <c r="O17" s="25"/>
      <c r="P17" s="25"/>
      <c r="Q17" s="25"/>
      <c r="R17" s="25"/>
      <c r="S17" s="25"/>
      <c r="T17" s="25"/>
      <c r="U17" s="25"/>
      <c r="V17" s="25"/>
      <c r="W17" s="25"/>
    </row>
    <row r="18" spans="15:23" x14ac:dyDescent="0.25">
      <c r="O18" s="25"/>
      <c r="P18" s="25"/>
      <c r="Q18" s="25"/>
      <c r="R18" s="25"/>
      <c r="S18" s="25"/>
      <c r="T18" s="25"/>
      <c r="U18" s="25"/>
      <c r="V18" s="25"/>
      <c r="W18" s="25"/>
    </row>
    <row r="19" spans="15:23" x14ac:dyDescent="0.25">
      <c r="O19" s="25"/>
      <c r="P19" s="25"/>
      <c r="Q19" s="25"/>
      <c r="R19" s="25"/>
      <c r="S19" s="25"/>
      <c r="T19" s="25"/>
      <c r="U19" s="25"/>
      <c r="V19" s="25"/>
      <c r="W19" s="25"/>
    </row>
    <row r="20" spans="15:23" x14ac:dyDescent="0.25">
      <c r="O20" s="25"/>
      <c r="P20" s="25"/>
      <c r="Q20" s="25"/>
      <c r="R20" s="25"/>
      <c r="S20" s="25"/>
      <c r="T20" s="25"/>
      <c r="U20" s="25"/>
      <c r="V20" s="25"/>
      <c r="W20" s="25"/>
    </row>
    <row r="21" spans="15:23" x14ac:dyDescent="0.25">
      <c r="O21" s="25"/>
      <c r="P21" s="25"/>
      <c r="Q21" s="25"/>
      <c r="R21" s="25"/>
      <c r="S21" s="25"/>
      <c r="T21" s="25"/>
      <c r="U21" s="25"/>
      <c r="V21" s="25"/>
      <c r="W21" s="25"/>
    </row>
    <row r="22" spans="15:23" x14ac:dyDescent="0.25">
      <c r="O22" s="25"/>
      <c r="P22" s="25"/>
      <c r="Q22" s="25"/>
      <c r="R22" s="25"/>
      <c r="S22" s="25"/>
      <c r="T22" s="25"/>
      <c r="U22" s="25"/>
      <c r="V22" s="25"/>
      <c r="W22" s="25"/>
    </row>
  </sheetData>
  <mergeCells count="4">
    <mergeCell ref="A4:N4"/>
    <mergeCell ref="O4:Q4"/>
    <mergeCell ref="R4:T4"/>
    <mergeCell ref="U4:W4"/>
  </mergeCells>
  <pageMargins left="0.22" right="0.16" top="0.8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6"/>
  <sheetViews>
    <sheetView topLeftCell="C46" zoomScale="85" zoomScaleNormal="85" workbookViewId="0">
      <selection activeCell="V50" sqref="V50"/>
    </sheetView>
  </sheetViews>
  <sheetFormatPr defaultRowHeight="12.75" x14ac:dyDescent="0.2"/>
  <cols>
    <col min="1" max="1" width="5.5703125" style="68" customWidth="1"/>
    <col min="2" max="2" width="27.7109375" style="68" customWidth="1"/>
    <col min="3" max="3" width="13.5703125" style="68" customWidth="1"/>
    <col min="4" max="4" width="10.140625" style="68" customWidth="1"/>
    <col min="5" max="5" width="10.85546875" style="68" customWidth="1"/>
    <col min="6" max="6" width="10.5703125" style="68" customWidth="1"/>
    <col min="7" max="7" width="16" style="68" customWidth="1"/>
    <col min="8" max="8" width="12" style="68" customWidth="1"/>
    <col min="9" max="9" width="9.140625" style="68"/>
    <col min="10" max="10" width="13.5703125" style="68" customWidth="1"/>
    <col min="11" max="11" width="9.42578125" style="68" customWidth="1"/>
    <col min="12" max="12" width="10.7109375" style="68" customWidth="1"/>
    <col min="13" max="13" width="9.5703125" style="68" customWidth="1"/>
    <col min="14" max="14" width="11.5703125" style="68" customWidth="1"/>
    <col min="15" max="15" width="11.85546875" style="68" customWidth="1"/>
    <col min="16" max="16" width="9.5703125" style="68" customWidth="1"/>
    <col min="17" max="17" width="11.140625" style="68" customWidth="1"/>
    <col min="18" max="18" width="10.85546875" style="68" customWidth="1"/>
    <col min="19" max="19" width="11.140625" style="68" customWidth="1"/>
    <col min="20" max="16384" width="9.140625" style="68"/>
  </cols>
  <sheetData>
    <row r="2" spans="1:19" s="96" customFormat="1" ht="15" customHeight="1" x14ac:dyDescent="0.3">
      <c r="A2" s="94" t="s">
        <v>75</v>
      </c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s="96" customFormat="1" ht="18.75" x14ac:dyDescent="0.3">
      <c r="A3" s="97" t="s">
        <v>65</v>
      </c>
      <c r="B3" s="97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s="89" customFormat="1" ht="56.25" customHeight="1" x14ac:dyDescent="0.25">
      <c r="A4" s="154" t="s">
        <v>130</v>
      </c>
      <c r="B4" s="155"/>
      <c r="C4" s="155"/>
      <c r="D4" s="155"/>
      <c r="E4" s="155"/>
      <c r="F4" s="155"/>
      <c r="G4" s="155"/>
      <c r="H4" s="155"/>
      <c r="I4" s="155"/>
      <c r="J4" s="156"/>
      <c r="K4" s="152" t="s">
        <v>126</v>
      </c>
      <c r="L4" s="152"/>
      <c r="M4" s="152"/>
      <c r="N4" s="152" t="s">
        <v>127</v>
      </c>
      <c r="O4" s="152"/>
      <c r="P4" s="152"/>
      <c r="Q4" s="153" t="s">
        <v>133</v>
      </c>
      <c r="R4" s="153"/>
      <c r="S4" s="153"/>
    </row>
    <row r="5" spans="1:19" ht="140.25" x14ac:dyDescent="0.2">
      <c r="A5" s="9" t="s">
        <v>16</v>
      </c>
      <c r="B5" s="10" t="s">
        <v>17</v>
      </c>
      <c r="C5" s="10" t="s">
        <v>18</v>
      </c>
      <c r="D5" s="10" t="s">
        <v>19</v>
      </c>
      <c r="E5" s="10" t="s">
        <v>8</v>
      </c>
      <c r="F5" s="10" t="s">
        <v>20</v>
      </c>
      <c r="G5" s="10" t="s">
        <v>21</v>
      </c>
      <c r="H5" s="10" t="s">
        <v>22</v>
      </c>
      <c r="I5" s="10" t="s">
        <v>13</v>
      </c>
      <c r="J5" s="16" t="s">
        <v>23</v>
      </c>
      <c r="K5" s="15" t="s">
        <v>6</v>
      </c>
      <c r="L5" s="15" t="s">
        <v>7</v>
      </c>
      <c r="M5" s="88" t="s">
        <v>8</v>
      </c>
      <c r="N5" s="15" t="s">
        <v>6</v>
      </c>
      <c r="O5" s="15" t="s">
        <v>7</v>
      </c>
      <c r="P5" s="88" t="s">
        <v>8</v>
      </c>
      <c r="Q5" s="15" t="s">
        <v>6</v>
      </c>
      <c r="R5" s="15" t="s">
        <v>7</v>
      </c>
      <c r="S5" s="88" t="s">
        <v>8</v>
      </c>
    </row>
    <row r="6" spans="1:19" ht="25.5" x14ac:dyDescent="0.2">
      <c r="A6" s="87">
        <v>1</v>
      </c>
      <c r="B6" s="20" t="s">
        <v>38</v>
      </c>
      <c r="C6" s="74">
        <v>7560</v>
      </c>
      <c r="D6" s="76">
        <v>7560</v>
      </c>
      <c r="E6" s="77">
        <f t="shared" ref="E6:E15" si="0">C6-D6</f>
        <v>0</v>
      </c>
      <c r="F6" s="69">
        <v>39435</v>
      </c>
      <c r="G6" s="70" t="s">
        <v>48</v>
      </c>
      <c r="H6" s="13" t="s">
        <v>66</v>
      </c>
      <c r="I6" s="13" t="s">
        <v>24</v>
      </c>
      <c r="J6" s="53" t="s">
        <v>69</v>
      </c>
      <c r="K6" s="75"/>
      <c r="L6" s="75"/>
      <c r="M6" s="75"/>
      <c r="N6" s="75"/>
      <c r="O6" s="75"/>
      <c r="P6" s="75"/>
      <c r="Q6" s="82">
        <f>C6+K6-N6</f>
        <v>7560</v>
      </c>
      <c r="R6" s="82">
        <f>D6+L6-O6</f>
        <v>7560</v>
      </c>
      <c r="S6" s="82">
        <f t="shared" ref="S6" si="1">Q6-R6</f>
        <v>0</v>
      </c>
    </row>
    <row r="7" spans="1:19" ht="25.5" x14ac:dyDescent="0.2">
      <c r="A7" s="87">
        <v>2</v>
      </c>
      <c r="B7" s="20" t="s">
        <v>25</v>
      </c>
      <c r="C7" s="74">
        <v>2646</v>
      </c>
      <c r="D7" s="76">
        <v>2646</v>
      </c>
      <c r="E7" s="77">
        <f t="shared" si="0"/>
        <v>0</v>
      </c>
      <c r="F7" s="69">
        <v>39416</v>
      </c>
      <c r="G7" s="70" t="s">
        <v>49</v>
      </c>
      <c r="H7" s="13" t="s">
        <v>66</v>
      </c>
      <c r="I7" s="13" t="s">
        <v>24</v>
      </c>
      <c r="J7" s="53" t="s">
        <v>69</v>
      </c>
      <c r="K7" s="75"/>
      <c r="L7" s="75"/>
      <c r="M7" s="75"/>
      <c r="N7" s="75"/>
      <c r="O7" s="75"/>
      <c r="P7" s="75"/>
      <c r="Q7" s="82">
        <f t="shared" ref="Q7:Q10" si="2">C7+K7-N7</f>
        <v>2646</v>
      </c>
      <c r="R7" s="82">
        <f t="shared" ref="R7:R10" si="3">D7+L7-O7</f>
        <v>2646</v>
      </c>
      <c r="S7" s="82">
        <f t="shared" ref="S7:S28" si="4">Q7-R7</f>
        <v>0</v>
      </c>
    </row>
    <row r="8" spans="1:19" ht="25.5" x14ac:dyDescent="0.2">
      <c r="A8" s="87">
        <v>3</v>
      </c>
      <c r="B8" s="20" t="s">
        <v>25</v>
      </c>
      <c r="C8" s="74">
        <v>2646</v>
      </c>
      <c r="D8" s="76">
        <v>2646</v>
      </c>
      <c r="E8" s="77">
        <f t="shared" si="0"/>
        <v>0</v>
      </c>
      <c r="F8" s="69">
        <v>39416</v>
      </c>
      <c r="G8" s="70" t="s">
        <v>49</v>
      </c>
      <c r="H8" s="13" t="s">
        <v>66</v>
      </c>
      <c r="I8" s="13" t="s">
        <v>24</v>
      </c>
      <c r="J8" s="53" t="s">
        <v>69</v>
      </c>
      <c r="K8" s="75"/>
      <c r="L8" s="75"/>
      <c r="M8" s="75"/>
      <c r="N8" s="75"/>
      <c r="O8" s="75"/>
      <c r="P8" s="75"/>
      <c r="Q8" s="82">
        <f t="shared" si="2"/>
        <v>2646</v>
      </c>
      <c r="R8" s="82">
        <f t="shared" si="3"/>
        <v>2646</v>
      </c>
      <c r="S8" s="82">
        <f t="shared" si="4"/>
        <v>0</v>
      </c>
    </row>
    <row r="9" spans="1:19" ht="25.5" x14ac:dyDescent="0.2">
      <c r="A9" s="87">
        <v>4</v>
      </c>
      <c r="B9" s="20" t="s">
        <v>25</v>
      </c>
      <c r="C9" s="74">
        <v>2646</v>
      </c>
      <c r="D9" s="76">
        <v>2646</v>
      </c>
      <c r="E9" s="77">
        <f t="shared" ref="E9" si="5">C9-D9</f>
        <v>0</v>
      </c>
      <c r="F9" s="69">
        <v>39416</v>
      </c>
      <c r="G9" s="70" t="s">
        <v>49</v>
      </c>
      <c r="H9" s="13" t="s">
        <v>66</v>
      </c>
      <c r="I9" s="13" t="s">
        <v>24</v>
      </c>
      <c r="J9" s="53" t="s">
        <v>69</v>
      </c>
      <c r="K9" s="75"/>
      <c r="L9" s="75"/>
      <c r="M9" s="75"/>
      <c r="N9" s="75"/>
      <c r="O9" s="75"/>
      <c r="P9" s="75"/>
      <c r="Q9" s="82">
        <f t="shared" si="2"/>
        <v>2646</v>
      </c>
      <c r="R9" s="82">
        <f t="shared" si="3"/>
        <v>2646</v>
      </c>
      <c r="S9" s="82">
        <f t="shared" si="4"/>
        <v>0</v>
      </c>
    </row>
    <row r="10" spans="1:19" ht="25.5" x14ac:dyDescent="0.2">
      <c r="A10" s="87">
        <v>5</v>
      </c>
      <c r="B10" s="20" t="s">
        <v>39</v>
      </c>
      <c r="C10" s="74">
        <v>4900</v>
      </c>
      <c r="D10" s="76">
        <v>4900</v>
      </c>
      <c r="E10" s="77">
        <f t="shared" si="0"/>
        <v>0</v>
      </c>
      <c r="F10" s="69">
        <v>39435</v>
      </c>
      <c r="G10" s="70" t="s">
        <v>48</v>
      </c>
      <c r="H10" s="13" t="s">
        <v>66</v>
      </c>
      <c r="I10" s="13" t="s">
        <v>24</v>
      </c>
      <c r="J10" s="53" t="s">
        <v>69</v>
      </c>
      <c r="K10" s="75"/>
      <c r="L10" s="75"/>
      <c r="M10" s="75"/>
      <c r="N10" s="75"/>
      <c r="O10" s="75"/>
      <c r="P10" s="75"/>
      <c r="Q10" s="82">
        <f t="shared" si="2"/>
        <v>4900</v>
      </c>
      <c r="R10" s="82">
        <f t="shared" si="3"/>
        <v>4900</v>
      </c>
      <c r="S10" s="82">
        <f t="shared" si="4"/>
        <v>0</v>
      </c>
    </row>
    <row r="11" spans="1:19" ht="25.5" x14ac:dyDescent="0.2">
      <c r="A11" s="87">
        <v>6</v>
      </c>
      <c r="B11" s="20" t="s">
        <v>40</v>
      </c>
      <c r="C11" s="74">
        <v>5250</v>
      </c>
      <c r="D11" s="76">
        <v>5250</v>
      </c>
      <c r="E11" s="77">
        <f t="shared" si="0"/>
        <v>0</v>
      </c>
      <c r="F11" s="69">
        <v>39435</v>
      </c>
      <c r="G11" s="70" t="s">
        <v>48</v>
      </c>
      <c r="H11" s="13" t="s">
        <v>66</v>
      </c>
      <c r="I11" s="13" t="s">
        <v>24</v>
      </c>
      <c r="J11" s="53" t="s">
        <v>69</v>
      </c>
      <c r="K11" s="75"/>
      <c r="L11" s="75"/>
      <c r="M11" s="75"/>
      <c r="N11" s="75"/>
      <c r="O11" s="75"/>
      <c r="P11" s="75"/>
      <c r="Q11" s="82">
        <f>C11+K11-N11</f>
        <v>5250</v>
      </c>
      <c r="R11" s="82">
        <f>D11+L11-O11</f>
        <v>5250</v>
      </c>
      <c r="S11" s="82">
        <f t="shared" si="4"/>
        <v>0</v>
      </c>
    </row>
    <row r="12" spans="1:19" ht="25.5" x14ac:dyDescent="0.2">
      <c r="A12" s="87">
        <v>7</v>
      </c>
      <c r="B12" s="20" t="s">
        <v>41</v>
      </c>
      <c r="C12" s="78">
        <v>1475</v>
      </c>
      <c r="D12" s="79">
        <v>1475</v>
      </c>
      <c r="E12" s="80">
        <f t="shared" si="0"/>
        <v>0</v>
      </c>
      <c r="F12" s="69">
        <v>39435</v>
      </c>
      <c r="G12" s="70" t="s">
        <v>50</v>
      </c>
      <c r="H12" s="13" t="s">
        <v>66</v>
      </c>
      <c r="I12" s="13" t="s">
        <v>24</v>
      </c>
      <c r="J12" s="53" t="s">
        <v>69</v>
      </c>
      <c r="K12" s="75"/>
      <c r="L12" s="75"/>
      <c r="M12" s="75"/>
      <c r="N12" s="75"/>
      <c r="O12" s="75"/>
      <c r="P12" s="75"/>
      <c r="Q12" s="82">
        <f t="shared" ref="Q12" si="6">C12+K12-N12</f>
        <v>1475</v>
      </c>
      <c r="R12" s="82">
        <f t="shared" ref="R12" si="7">D12+L12-O12</f>
        <v>1475</v>
      </c>
      <c r="S12" s="82">
        <f t="shared" si="4"/>
        <v>0</v>
      </c>
    </row>
    <row r="13" spans="1:19" ht="25.5" x14ac:dyDescent="0.2">
      <c r="A13" s="87">
        <v>8</v>
      </c>
      <c r="B13" s="20" t="s">
        <v>42</v>
      </c>
      <c r="C13" s="74">
        <v>5542</v>
      </c>
      <c r="D13" s="76">
        <v>5542</v>
      </c>
      <c r="E13" s="77">
        <f t="shared" si="0"/>
        <v>0</v>
      </c>
      <c r="F13" s="69">
        <v>39661</v>
      </c>
      <c r="G13" s="70" t="s">
        <v>51</v>
      </c>
      <c r="H13" s="13" t="s">
        <v>66</v>
      </c>
      <c r="I13" s="13" t="s">
        <v>24</v>
      </c>
      <c r="J13" s="53" t="s">
        <v>69</v>
      </c>
      <c r="K13" s="75"/>
      <c r="L13" s="75"/>
      <c r="M13" s="75"/>
      <c r="N13" s="75"/>
      <c r="O13" s="75"/>
      <c r="P13" s="75"/>
      <c r="Q13" s="82">
        <f>C13+K13-N13</f>
        <v>5542</v>
      </c>
      <c r="R13" s="82">
        <f>D13+L13-O13</f>
        <v>5542</v>
      </c>
      <c r="S13" s="82">
        <f t="shared" si="4"/>
        <v>0</v>
      </c>
    </row>
    <row r="14" spans="1:19" ht="25.5" x14ac:dyDescent="0.2">
      <c r="A14" s="87">
        <v>9</v>
      </c>
      <c r="B14" s="20" t="s">
        <v>43</v>
      </c>
      <c r="C14" s="74">
        <v>3300</v>
      </c>
      <c r="D14" s="76">
        <v>3300</v>
      </c>
      <c r="E14" s="77">
        <f t="shared" si="0"/>
        <v>0</v>
      </c>
      <c r="F14" s="69">
        <v>40941</v>
      </c>
      <c r="G14" s="70" t="s">
        <v>52</v>
      </c>
      <c r="H14" s="13" t="s">
        <v>66</v>
      </c>
      <c r="I14" s="13" t="s">
        <v>24</v>
      </c>
      <c r="J14" s="53" t="s">
        <v>69</v>
      </c>
      <c r="K14" s="75"/>
      <c r="L14" s="75"/>
      <c r="M14" s="75"/>
      <c r="N14" s="75"/>
      <c r="O14" s="75"/>
      <c r="P14" s="75"/>
      <c r="Q14" s="82">
        <f>C14+K14-N14</f>
        <v>3300</v>
      </c>
      <c r="R14" s="82">
        <f>D14+L14-O14</f>
        <v>3300</v>
      </c>
      <c r="S14" s="82">
        <f t="shared" si="4"/>
        <v>0</v>
      </c>
    </row>
    <row r="15" spans="1:19" ht="25.5" x14ac:dyDescent="0.2">
      <c r="A15" s="87">
        <v>10</v>
      </c>
      <c r="B15" s="24" t="s">
        <v>44</v>
      </c>
      <c r="C15" s="74">
        <v>25000</v>
      </c>
      <c r="D15" s="76">
        <v>25000</v>
      </c>
      <c r="E15" s="77">
        <f t="shared" si="0"/>
        <v>0</v>
      </c>
      <c r="F15" s="69">
        <v>41596</v>
      </c>
      <c r="G15" s="70" t="s">
        <v>53</v>
      </c>
      <c r="H15" s="13" t="s">
        <v>66</v>
      </c>
      <c r="I15" s="13" t="s">
        <v>24</v>
      </c>
      <c r="J15" s="53" t="s">
        <v>69</v>
      </c>
      <c r="K15" s="75"/>
      <c r="L15" s="75"/>
      <c r="M15" s="75"/>
      <c r="N15" s="75"/>
      <c r="O15" s="75"/>
      <c r="P15" s="75"/>
      <c r="Q15" s="82">
        <f t="shared" ref="Q15:Q16" si="8">C15+K15-N15</f>
        <v>25000</v>
      </c>
      <c r="R15" s="82">
        <f t="shared" ref="R15:R16" si="9">D15+L15-O15</f>
        <v>25000</v>
      </c>
      <c r="S15" s="82">
        <f t="shared" si="4"/>
        <v>0</v>
      </c>
    </row>
    <row r="16" spans="1:19" ht="25.5" x14ac:dyDescent="0.2">
      <c r="A16" s="87">
        <v>11</v>
      </c>
      <c r="B16" s="24" t="s">
        <v>45</v>
      </c>
      <c r="C16" s="74">
        <v>15000</v>
      </c>
      <c r="D16" s="75">
        <v>15000</v>
      </c>
      <c r="E16" s="75">
        <f t="shared" ref="E16:E19" si="10">C16-D16</f>
        <v>0</v>
      </c>
      <c r="F16" s="69">
        <v>41901</v>
      </c>
      <c r="G16" s="70" t="s">
        <v>54</v>
      </c>
      <c r="H16" s="13" t="s">
        <v>66</v>
      </c>
      <c r="I16" s="13" t="s">
        <v>24</v>
      </c>
      <c r="J16" s="53" t="s">
        <v>69</v>
      </c>
      <c r="K16" s="81"/>
      <c r="L16" s="81"/>
      <c r="M16" s="81"/>
      <c r="N16" s="75"/>
      <c r="O16" s="75"/>
      <c r="P16" s="81"/>
      <c r="Q16" s="82">
        <f t="shared" si="8"/>
        <v>15000</v>
      </c>
      <c r="R16" s="82">
        <f t="shared" si="9"/>
        <v>15000</v>
      </c>
      <c r="S16" s="82">
        <f t="shared" si="4"/>
        <v>0</v>
      </c>
    </row>
    <row r="17" spans="1:19" ht="25.5" x14ac:dyDescent="0.2">
      <c r="A17" s="87">
        <v>12</v>
      </c>
      <c r="B17" s="20" t="s">
        <v>59</v>
      </c>
      <c r="C17" s="74">
        <v>3120</v>
      </c>
      <c r="D17" s="82">
        <v>3120</v>
      </c>
      <c r="E17" s="82">
        <f t="shared" si="10"/>
        <v>0</v>
      </c>
      <c r="F17" s="71">
        <v>42065</v>
      </c>
      <c r="G17" s="20" t="s">
        <v>58</v>
      </c>
      <c r="H17" s="13" t="s">
        <v>66</v>
      </c>
      <c r="I17" s="19" t="s">
        <v>24</v>
      </c>
      <c r="J17" s="53" t="s">
        <v>69</v>
      </c>
      <c r="K17" s="81"/>
      <c r="L17" s="81"/>
      <c r="M17" s="81"/>
      <c r="N17" s="74"/>
      <c r="O17" s="75"/>
      <c r="P17" s="81"/>
      <c r="Q17" s="82">
        <f>C17+K17-N17</f>
        <v>3120</v>
      </c>
      <c r="R17" s="82">
        <f>D17+L17-O17</f>
        <v>3120</v>
      </c>
      <c r="S17" s="82">
        <f t="shared" si="4"/>
        <v>0</v>
      </c>
    </row>
    <row r="18" spans="1:19" ht="25.5" x14ac:dyDescent="0.2">
      <c r="A18" s="87">
        <v>13</v>
      </c>
      <c r="B18" s="72" t="s">
        <v>55</v>
      </c>
      <c r="C18" s="83">
        <v>18950</v>
      </c>
      <c r="D18" s="84">
        <v>18950</v>
      </c>
      <c r="E18" s="84">
        <f t="shared" si="10"/>
        <v>0</v>
      </c>
      <c r="F18" s="73">
        <v>42066</v>
      </c>
      <c r="G18" s="21" t="s">
        <v>56</v>
      </c>
      <c r="H18" s="13" t="s">
        <v>66</v>
      </c>
      <c r="I18" s="22" t="s">
        <v>24</v>
      </c>
      <c r="J18" s="53" t="s">
        <v>69</v>
      </c>
      <c r="K18" s="81"/>
      <c r="L18" s="81"/>
      <c r="M18" s="81"/>
      <c r="N18" s="74"/>
      <c r="O18" s="75"/>
      <c r="P18" s="81"/>
      <c r="Q18" s="82">
        <f t="shared" ref="Q18:Q19" si="11">C18+K18-N18</f>
        <v>18950</v>
      </c>
      <c r="R18" s="82">
        <f t="shared" ref="R18:R19" si="12">D18+L18-O18</f>
        <v>18950</v>
      </c>
      <c r="S18" s="82">
        <f t="shared" si="4"/>
        <v>0</v>
      </c>
    </row>
    <row r="19" spans="1:19" ht="25.5" x14ac:dyDescent="0.2">
      <c r="A19" s="87">
        <v>14</v>
      </c>
      <c r="B19" s="72" t="s">
        <v>62</v>
      </c>
      <c r="C19" s="83">
        <v>31000</v>
      </c>
      <c r="D19" s="84">
        <v>31000</v>
      </c>
      <c r="E19" s="84">
        <f t="shared" si="10"/>
        <v>0</v>
      </c>
      <c r="F19" s="73">
        <v>42366</v>
      </c>
      <c r="G19" s="70" t="s">
        <v>47</v>
      </c>
      <c r="H19" s="13" t="s">
        <v>66</v>
      </c>
      <c r="I19" s="19" t="s">
        <v>24</v>
      </c>
      <c r="J19" s="53" t="s">
        <v>69</v>
      </c>
      <c r="K19" s="81"/>
      <c r="L19" s="81"/>
      <c r="M19" s="81"/>
      <c r="N19" s="74"/>
      <c r="O19" s="75"/>
      <c r="P19" s="81"/>
      <c r="Q19" s="82">
        <f t="shared" si="11"/>
        <v>31000</v>
      </c>
      <c r="R19" s="82">
        <f t="shared" si="12"/>
        <v>31000</v>
      </c>
      <c r="S19" s="82">
        <f t="shared" si="4"/>
        <v>0</v>
      </c>
    </row>
    <row r="20" spans="1:19" ht="25.5" x14ac:dyDescent="0.2">
      <c r="A20" s="87">
        <v>15</v>
      </c>
      <c r="B20" s="72" t="s">
        <v>55</v>
      </c>
      <c r="C20" s="83">
        <v>18950</v>
      </c>
      <c r="D20" s="82">
        <v>18950</v>
      </c>
      <c r="E20" s="82">
        <f t="shared" ref="E20:E29" si="13">C20-D20</f>
        <v>0</v>
      </c>
      <c r="F20" s="91">
        <v>42067</v>
      </c>
      <c r="G20" s="20" t="s">
        <v>57</v>
      </c>
      <c r="H20" s="13" t="s">
        <v>66</v>
      </c>
      <c r="I20" s="22" t="s">
        <v>24</v>
      </c>
      <c r="J20" s="53" t="s">
        <v>69</v>
      </c>
      <c r="K20" s="81"/>
      <c r="L20" s="81"/>
      <c r="M20" s="81"/>
      <c r="N20" s="74"/>
      <c r="O20" s="75"/>
      <c r="P20" s="81"/>
      <c r="Q20" s="82">
        <f>C20+K20-N20</f>
        <v>18950</v>
      </c>
      <c r="R20" s="82">
        <f>D20+L20-O20</f>
        <v>18950</v>
      </c>
      <c r="S20" s="82">
        <f t="shared" si="4"/>
        <v>0</v>
      </c>
    </row>
    <row r="21" spans="1:19" x14ac:dyDescent="0.2">
      <c r="A21" s="87">
        <v>16</v>
      </c>
      <c r="B21" s="20" t="s">
        <v>46</v>
      </c>
      <c r="C21" s="81">
        <v>0</v>
      </c>
      <c r="D21" s="81">
        <v>0</v>
      </c>
      <c r="E21" s="81">
        <f t="shared" si="13"/>
        <v>0</v>
      </c>
      <c r="F21" s="69"/>
      <c r="G21" s="70"/>
      <c r="H21" s="13"/>
      <c r="I21" s="13"/>
      <c r="J21" s="53" t="s">
        <v>69</v>
      </c>
      <c r="K21" s="75"/>
      <c r="L21" s="75"/>
      <c r="M21" s="75"/>
      <c r="N21" s="74">
        <v>0</v>
      </c>
      <c r="O21" s="74">
        <v>0</v>
      </c>
      <c r="P21" s="82"/>
      <c r="Q21" s="82">
        <f t="shared" ref="Q21" si="14">C21+K21-N21</f>
        <v>0</v>
      </c>
      <c r="R21" s="82">
        <f t="shared" ref="R21" si="15">D21+L21-O21</f>
        <v>0</v>
      </c>
      <c r="S21" s="82">
        <f t="shared" si="4"/>
        <v>0</v>
      </c>
    </row>
    <row r="22" spans="1:19" ht="38.25" x14ac:dyDescent="0.2">
      <c r="A22" s="87">
        <v>17</v>
      </c>
      <c r="B22" s="72" t="s">
        <v>68</v>
      </c>
      <c r="C22" s="83">
        <v>85000</v>
      </c>
      <c r="D22" s="82">
        <v>45333.440000000002</v>
      </c>
      <c r="E22" s="82">
        <f t="shared" si="13"/>
        <v>39666.559999999998</v>
      </c>
      <c r="F22" s="91">
        <v>42471</v>
      </c>
      <c r="G22" s="20" t="s">
        <v>73</v>
      </c>
      <c r="H22" s="14" t="s">
        <v>66</v>
      </c>
      <c r="I22" s="14" t="s">
        <v>24</v>
      </c>
      <c r="J22" s="53" t="s">
        <v>69</v>
      </c>
      <c r="K22" s="81"/>
      <c r="L22" s="81">
        <v>4250.01</v>
      </c>
      <c r="M22" s="81"/>
      <c r="N22" s="74"/>
      <c r="O22" s="74"/>
      <c r="P22" s="75">
        <v>4250.01</v>
      </c>
      <c r="Q22" s="82">
        <f t="shared" ref="Q22:R24" si="16">C22+K22-N22</f>
        <v>85000</v>
      </c>
      <c r="R22" s="82">
        <f t="shared" si="16"/>
        <v>49583.450000000004</v>
      </c>
      <c r="S22" s="82">
        <f t="shared" si="4"/>
        <v>35416.549999999996</v>
      </c>
    </row>
    <row r="23" spans="1:19" ht="38.25" x14ac:dyDescent="0.2">
      <c r="A23" s="87">
        <v>18</v>
      </c>
      <c r="B23" s="115" t="s">
        <v>71</v>
      </c>
      <c r="C23" s="116">
        <v>25000</v>
      </c>
      <c r="D23" s="117">
        <v>25000</v>
      </c>
      <c r="E23" s="82">
        <f t="shared" si="13"/>
        <v>0</v>
      </c>
      <c r="F23" s="118">
        <v>42719</v>
      </c>
      <c r="G23" s="119" t="s">
        <v>72</v>
      </c>
      <c r="H23" s="14" t="s">
        <v>66</v>
      </c>
      <c r="I23" s="14" t="s">
        <v>24</v>
      </c>
      <c r="J23" s="53" t="s">
        <v>69</v>
      </c>
      <c r="K23" s="120"/>
      <c r="L23" s="120"/>
      <c r="M23" s="120"/>
      <c r="N23" s="78"/>
      <c r="O23" s="78"/>
      <c r="P23" s="121"/>
      <c r="Q23" s="82">
        <f t="shared" si="16"/>
        <v>25000</v>
      </c>
      <c r="R23" s="82">
        <f t="shared" si="16"/>
        <v>25000</v>
      </c>
      <c r="S23" s="82">
        <f t="shared" si="4"/>
        <v>0</v>
      </c>
    </row>
    <row r="24" spans="1:19" ht="38.25" x14ac:dyDescent="0.2">
      <c r="A24" s="87">
        <v>19</v>
      </c>
      <c r="B24" s="122" t="s">
        <v>105</v>
      </c>
      <c r="C24" s="81">
        <v>6543</v>
      </c>
      <c r="D24" s="81">
        <v>6543</v>
      </c>
      <c r="E24" s="82">
        <f t="shared" si="13"/>
        <v>0</v>
      </c>
      <c r="F24" s="124">
        <v>42884</v>
      </c>
      <c r="G24" s="20" t="s">
        <v>107</v>
      </c>
      <c r="H24" s="14" t="s">
        <v>66</v>
      </c>
      <c r="I24" s="14" t="s">
        <v>24</v>
      </c>
      <c r="J24" s="53" t="s">
        <v>69</v>
      </c>
      <c r="K24" s="81"/>
      <c r="L24" s="81"/>
      <c r="M24" s="123"/>
      <c r="N24" s="123"/>
      <c r="O24" s="123"/>
      <c r="P24" s="123"/>
      <c r="Q24" s="82">
        <f t="shared" si="16"/>
        <v>6543</v>
      </c>
      <c r="R24" s="82">
        <f t="shared" si="16"/>
        <v>6543</v>
      </c>
      <c r="S24" s="82">
        <f t="shared" si="4"/>
        <v>0</v>
      </c>
    </row>
    <row r="25" spans="1:19" ht="38.25" x14ac:dyDescent="0.2">
      <c r="A25" s="87">
        <v>20</v>
      </c>
      <c r="B25" s="122" t="s">
        <v>94</v>
      </c>
      <c r="C25" s="81">
        <v>8795</v>
      </c>
      <c r="D25" s="81">
        <v>8795</v>
      </c>
      <c r="E25" s="82">
        <f t="shared" si="13"/>
        <v>0</v>
      </c>
      <c r="F25" s="124">
        <v>43066</v>
      </c>
      <c r="G25" s="20" t="s">
        <v>111</v>
      </c>
      <c r="H25" s="14" t="s">
        <v>66</v>
      </c>
      <c r="I25" s="14" t="s">
        <v>24</v>
      </c>
      <c r="J25" s="53" t="s">
        <v>69</v>
      </c>
      <c r="K25" s="81"/>
      <c r="L25" s="81"/>
      <c r="M25" s="123"/>
      <c r="N25" s="123"/>
      <c r="O25" s="123"/>
      <c r="P25" s="123"/>
      <c r="Q25" s="82">
        <f t="shared" ref="Q25" si="17">C25+K25-N25</f>
        <v>8795</v>
      </c>
      <c r="R25" s="82">
        <f t="shared" ref="R25" si="18">D25+L25-O25</f>
        <v>8795</v>
      </c>
      <c r="S25" s="82">
        <f t="shared" si="4"/>
        <v>0</v>
      </c>
    </row>
    <row r="26" spans="1:19" ht="38.25" x14ac:dyDescent="0.2">
      <c r="A26" s="87">
        <v>21</v>
      </c>
      <c r="B26" s="122" t="s">
        <v>103</v>
      </c>
      <c r="C26" s="81">
        <v>33389</v>
      </c>
      <c r="D26" s="81">
        <v>33389</v>
      </c>
      <c r="E26" s="82">
        <f t="shared" si="13"/>
        <v>0</v>
      </c>
      <c r="F26" s="124">
        <v>42999</v>
      </c>
      <c r="G26" s="20" t="s">
        <v>110</v>
      </c>
      <c r="H26" s="14" t="s">
        <v>66</v>
      </c>
      <c r="I26" s="14" t="s">
        <v>24</v>
      </c>
      <c r="J26" s="53" t="s">
        <v>69</v>
      </c>
      <c r="K26" s="81"/>
      <c r="L26" s="81"/>
      <c r="M26" s="123"/>
      <c r="N26" s="123"/>
      <c r="O26" s="123"/>
      <c r="P26" s="123"/>
      <c r="Q26" s="82">
        <f>C26+K26-N26</f>
        <v>33389</v>
      </c>
      <c r="R26" s="82">
        <f>D26+L26-O26</f>
        <v>33389</v>
      </c>
      <c r="S26" s="82">
        <f t="shared" si="4"/>
        <v>0</v>
      </c>
    </row>
    <row r="27" spans="1:19" ht="38.25" x14ac:dyDescent="0.2">
      <c r="A27" s="87">
        <v>22</v>
      </c>
      <c r="B27" s="122" t="s">
        <v>106</v>
      </c>
      <c r="C27" s="81">
        <v>50000</v>
      </c>
      <c r="D27" s="81">
        <v>15305.94</v>
      </c>
      <c r="E27" s="82">
        <f t="shared" si="13"/>
        <v>34694.06</v>
      </c>
      <c r="F27" s="124">
        <v>42905</v>
      </c>
      <c r="G27" s="20" t="s">
        <v>108</v>
      </c>
      <c r="H27" s="14" t="s">
        <v>66</v>
      </c>
      <c r="I27" s="14" t="s">
        <v>24</v>
      </c>
      <c r="J27" s="53" t="s">
        <v>69</v>
      </c>
      <c r="K27" s="81"/>
      <c r="L27" s="81">
        <v>2499.9899999999998</v>
      </c>
      <c r="M27" s="81"/>
      <c r="N27" s="123"/>
      <c r="O27" s="123"/>
      <c r="P27" s="123">
        <v>2499.9899999999998</v>
      </c>
      <c r="Q27" s="82">
        <f t="shared" ref="Q27" si="19">C27+K27-N27</f>
        <v>50000</v>
      </c>
      <c r="R27" s="82">
        <f t="shared" ref="R27" si="20">D27+L27-O27</f>
        <v>17805.93</v>
      </c>
      <c r="S27" s="82">
        <f t="shared" si="4"/>
        <v>32194.07</v>
      </c>
    </row>
    <row r="28" spans="1:19" ht="38.25" x14ac:dyDescent="0.2">
      <c r="A28" s="87">
        <v>23</v>
      </c>
      <c r="B28" s="122" t="s">
        <v>104</v>
      </c>
      <c r="C28" s="81">
        <v>7450</v>
      </c>
      <c r="D28" s="81">
        <v>7450</v>
      </c>
      <c r="E28" s="82">
        <f t="shared" si="13"/>
        <v>0</v>
      </c>
      <c r="F28" s="124">
        <v>42961</v>
      </c>
      <c r="G28" s="20" t="s">
        <v>109</v>
      </c>
      <c r="H28" s="19" t="s">
        <v>66</v>
      </c>
      <c r="I28" s="19" t="s">
        <v>24</v>
      </c>
      <c r="J28" s="111" t="s">
        <v>69</v>
      </c>
      <c r="K28" s="81"/>
      <c r="L28" s="81"/>
      <c r="M28" s="123"/>
      <c r="N28" s="123"/>
      <c r="O28" s="123"/>
      <c r="P28" s="123"/>
      <c r="Q28" s="82">
        <f>C28+K28-N28</f>
        <v>7450</v>
      </c>
      <c r="R28" s="82">
        <f>D28+L28-O28</f>
        <v>7450</v>
      </c>
      <c r="S28" s="82">
        <f t="shared" si="4"/>
        <v>0</v>
      </c>
    </row>
    <row r="29" spans="1:19" ht="51.75" customHeight="1" x14ac:dyDescent="0.2">
      <c r="A29" s="87">
        <v>24</v>
      </c>
      <c r="B29" s="133" t="s">
        <v>116</v>
      </c>
      <c r="C29" s="134">
        <v>13700</v>
      </c>
      <c r="D29" s="134">
        <v>13700</v>
      </c>
      <c r="E29" s="134">
        <v>0</v>
      </c>
      <c r="F29" s="135">
        <v>43346</v>
      </c>
      <c r="G29" s="20" t="s">
        <v>117</v>
      </c>
      <c r="H29" s="19" t="s">
        <v>66</v>
      </c>
      <c r="I29" s="19" t="s">
        <v>24</v>
      </c>
      <c r="J29" s="111" t="s">
        <v>69</v>
      </c>
      <c r="K29" s="134"/>
      <c r="L29" s="134"/>
      <c r="M29" s="134"/>
      <c r="N29" s="136"/>
      <c r="O29" s="136"/>
      <c r="P29" s="136"/>
      <c r="Q29" s="82">
        <f>C29+K29-N29</f>
        <v>13700</v>
      </c>
      <c r="R29" s="82">
        <f>D29+L29-O29</f>
        <v>13700</v>
      </c>
      <c r="S29" s="82">
        <f t="shared" ref="S29" si="21">Q29-R29</f>
        <v>0</v>
      </c>
    </row>
    <row r="30" spans="1:19" s="90" customFormat="1" ht="28.5" customHeight="1" x14ac:dyDescent="0.2">
      <c r="A30" s="87">
        <v>25</v>
      </c>
      <c r="B30" s="122" t="s">
        <v>93</v>
      </c>
      <c r="C30" s="75">
        <v>210000</v>
      </c>
      <c r="D30" s="75">
        <v>210000</v>
      </c>
      <c r="E30" s="81">
        <f>C30-D30</f>
        <v>0</v>
      </c>
      <c r="F30" s="145">
        <v>43116</v>
      </c>
      <c r="G30" s="59" t="s">
        <v>121</v>
      </c>
      <c r="H30" s="13" t="s">
        <v>66</v>
      </c>
      <c r="I30" s="17" t="s">
        <v>15</v>
      </c>
      <c r="J30" s="111" t="s">
        <v>69</v>
      </c>
      <c r="K30" s="75"/>
      <c r="L30" s="75"/>
      <c r="M30" s="81"/>
      <c r="N30" s="86"/>
      <c r="O30" s="86"/>
      <c r="P30" s="86"/>
      <c r="Q30" s="82">
        <f t="shared" ref="Q30:Q50" si="22">C30+K30-N30</f>
        <v>210000</v>
      </c>
      <c r="R30" s="82">
        <f t="shared" ref="R30:R50" si="23">D30+L30-O30</f>
        <v>210000</v>
      </c>
      <c r="S30" s="82">
        <f t="shared" ref="S30:S50" si="24">Q30-R30</f>
        <v>0</v>
      </c>
    </row>
    <row r="31" spans="1:19" s="90" customFormat="1" ht="28.5" customHeight="1" x14ac:dyDescent="0.2">
      <c r="A31" s="87">
        <v>26</v>
      </c>
      <c r="B31" s="122" t="s">
        <v>95</v>
      </c>
      <c r="C31" s="75">
        <v>108156.52</v>
      </c>
      <c r="D31" s="75">
        <v>108156.52</v>
      </c>
      <c r="E31" s="81">
        <f t="shared" ref="E31:E50" si="25">C31-D31</f>
        <v>0</v>
      </c>
      <c r="F31" s="145">
        <v>43116</v>
      </c>
      <c r="G31" s="59" t="s">
        <v>121</v>
      </c>
      <c r="H31" s="13" t="s">
        <v>66</v>
      </c>
      <c r="I31" s="17" t="s">
        <v>15</v>
      </c>
      <c r="J31" s="111" t="s">
        <v>69</v>
      </c>
      <c r="K31" s="75"/>
      <c r="L31" s="75"/>
      <c r="M31" s="81"/>
      <c r="N31" s="75"/>
      <c r="O31" s="75"/>
      <c r="P31" s="86"/>
      <c r="Q31" s="82">
        <f t="shared" si="22"/>
        <v>108156.52</v>
      </c>
      <c r="R31" s="82">
        <f t="shared" si="23"/>
        <v>108156.52</v>
      </c>
      <c r="S31" s="82">
        <f t="shared" si="24"/>
        <v>0</v>
      </c>
    </row>
    <row r="32" spans="1:19" s="90" customFormat="1" ht="28.5" customHeight="1" x14ac:dyDescent="0.2">
      <c r="A32" s="87">
        <v>27</v>
      </c>
      <c r="B32" s="122" t="s">
        <v>46</v>
      </c>
      <c r="C32" s="75">
        <v>13706</v>
      </c>
      <c r="D32" s="75">
        <v>13706</v>
      </c>
      <c r="E32" s="81">
        <f t="shared" si="25"/>
        <v>0</v>
      </c>
      <c r="F32" s="145">
        <v>43116</v>
      </c>
      <c r="G32" s="59" t="s">
        <v>121</v>
      </c>
      <c r="H32" s="13" t="s">
        <v>66</v>
      </c>
      <c r="I32" s="17" t="s">
        <v>15</v>
      </c>
      <c r="J32" s="111" t="s">
        <v>69</v>
      </c>
      <c r="K32" s="75"/>
      <c r="L32" s="75"/>
      <c r="M32" s="81"/>
      <c r="N32" s="86"/>
      <c r="O32" s="86"/>
      <c r="P32" s="86"/>
      <c r="Q32" s="82">
        <f t="shared" si="22"/>
        <v>13706</v>
      </c>
      <c r="R32" s="82">
        <f t="shared" si="23"/>
        <v>13706</v>
      </c>
      <c r="S32" s="82">
        <f t="shared" si="24"/>
        <v>0</v>
      </c>
    </row>
    <row r="33" spans="1:19" s="90" customFormat="1" ht="28.5" customHeight="1" x14ac:dyDescent="0.2">
      <c r="A33" s="87">
        <v>28</v>
      </c>
      <c r="B33" s="122" t="s">
        <v>96</v>
      </c>
      <c r="C33" s="75">
        <v>4219</v>
      </c>
      <c r="D33" s="75">
        <v>4219</v>
      </c>
      <c r="E33" s="81">
        <f t="shared" si="25"/>
        <v>0</v>
      </c>
      <c r="F33" s="145">
        <v>43116</v>
      </c>
      <c r="G33" s="59" t="s">
        <v>121</v>
      </c>
      <c r="H33" s="14" t="s">
        <v>66</v>
      </c>
      <c r="I33" s="18" t="s">
        <v>15</v>
      </c>
      <c r="J33" s="111" t="s">
        <v>69</v>
      </c>
      <c r="K33" s="75"/>
      <c r="L33" s="75"/>
      <c r="M33" s="81"/>
      <c r="N33" s="86"/>
      <c r="O33" s="86"/>
      <c r="P33" s="86"/>
      <c r="Q33" s="82">
        <f t="shared" si="22"/>
        <v>4219</v>
      </c>
      <c r="R33" s="82">
        <f t="shared" si="23"/>
        <v>4219</v>
      </c>
      <c r="S33" s="82">
        <f t="shared" si="24"/>
        <v>0</v>
      </c>
    </row>
    <row r="34" spans="1:19" s="90" customFormat="1" ht="28.5" customHeight="1" x14ac:dyDescent="0.2">
      <c r="A34" s="87">
        <v>29</v>
      </c>
      <c r="B34" s="122" t="s">
        <v>96</v>
      </c>
      <c r="C34" s="75">
        <v>4219</v>
      </c>
      <c r="D34" s="75">
        <v>4219</v>
      </c>
      <c r="E34" s="81">
        <f t="shared" si="25"/>
        <v>0</v>
      </c>
      <c r="F34" s="145">
        <v>43116</v>
      </c>
      <c r="G34" s="59" t="s">
        <v>121</v>
      </c>
      <c r="H34" s="14" t="s">
        <v>66</v>
      </c>
      <c r="I34" s="18" t="s">
        <v>15</v>
      </c>
      <c r="J34" s="111" t="s">
        <v>69</v>
      </c>
      <c r="K34" s="75"/>
      <c r="L34" s="75"/>
      <c r="M34" s="81"/>
      <c r="N34" s="86"/>
      <c r="O34" s="86"/>
      <c r="P34" s="86"/>
      <c r="Q34" s="82">
        <f t="shared" si="22"/>
        <v>4219</v>
      </c>
      <c r="R34" s="82">
        <f t="shared" si="23"/>
        <v>4219</v>
      </c>
      <c r="S34" s="82">
        <f t="shared" si="24"/>
        <v>0</v>
      </c>
    </row>
    <row r="35" spans="1:19" s="90" customFormat="1" ht="28.5" customHeight="1" x14ac:dyDescent="0.2">
      <c r="A35" s="87">
        <v>30</v>
      </c>
      <c r="B35" s="122" t="s">
        <v>97</v>
      </c>
      <c r="C35" s="75">
        <v>17702</v>
      </c>
      <c r="D35" s="75">
        <v>17702</v>
      </c>
      <c r="E35" s="81">
        <f t="shared" si="25"/>
        <v>0</v>
      </c>
      <c r="F35" s="145">
        <v>43116</v>
      </c>
      <c r="G35" s="59" t="s">
        <v>121</v>
      </c>
      <c r="H35" s="13" t="s">
        <v>66</v>
      </c>
      <c r="I35" s="17" t="s">
        <v>15</v>
      </c>
      <c r="J35" s="111" t="s">
        <v>69</v>
      </c>
      <c r="K35" s="75"/>
      <c r="L35" s="75"/>
      <c r="M35" s="81"/>
      <c r="N35" s="86"/>
      <c r="O35" s="86"/>
      <c r="P35" s="86"/>
      <c r="Q35" s="82">
        <f t="shared" si="22"/>
        <v>17702</v>
      </c>
      <c r="R35" s="82">
        <f t="shared" si="23"/>
        <v>17702</v>
      </c>
      <c r="S35" s="82">
        <f t="shared" si="24"/>
        <v>0</v>
      </c>
    </row>
    <row r="36" spans="1:19" s="90" customFormat="1" ht="28.5" customHeight="1" x14ac:dyDescent="0.2">
      <c r="A36" s="87">
        <v>31</v>
      </c>
      <c r="B36" s="122" t="s">
        <v>98</v>
      </c>
      <c r="C36" s="75">
        <v>8129</v>
      </c>
      <c r="D36" s="75">
        <v>8129</v>
      </c>
      <c r="E36" s="81">
        <f t="shared" si="25"/>
        <v>0</v>
      </c>
      <c r="F36" s="145">
        <v>43116</v>
      </c>
      <c r="G36" s="59" t="s">
        <v>121</v>
      </c>
      <c r="H36" s="13" t="s">
        <v>66</v>
      </c>
      <c r="I36" s="17" t="s">
        <v>15</v>
      </c>
      <c r="J36" s="111" t="s">
        <v>69</v>
      </c>
      <c r="K36" s="75"/>
      <c r="L36" s="75"/>
      <c r="M36" s="81"/>
      <c r="N36" s="86"/>
      <c r="O36" s="86"/>
      <c r="P36" s="86"/>
      <c r="Q36" s="82">
        <f t="shared" si="22"/>
        <v>8129</v>
      </c>
      <c r="R36" s="82">
        <f t="shared" si="23"/>
        <v>8129</v>
      </c>
      <c r="S36" s="82">
        <f t="shared" si="24"/>
        <v>0</v>
      </c>
    </row>
    <row r="37" spans="1:19" s="90" customFormat="1" ht="28.5" customHeight="1" x14ac:dyDescent="0.2">
      <c r="A37" s="87">
        <v>32</v>
      </c>
      <c r="B37" s="122" t="s">
        <v>99</v>
      </c>
      <c r="C37" s="75">
        <v>3800</v>
      </c>
      <c r="D37" s="75">
        <v>3800</v>
      </c>
      <c r="E37" s="81">
        <f t="shared" si="25"/>
        <v>0</v>
      </c>
      <c r="F37" s="145">
        <v>43116</v>
      </c>
      <c r="G37" s="59" t="s">
        <v>121</v>
      </c>
      <c r="H37" s="13" t="s">
        <v>66</v>
      </c>
      <c r="I37" s="17" t="s">
        <v>15</v>
      </c>
      <c r="J37" s="111" t="s">
        <v>69</v>
      </c>
      <c r="K37" s="75"/>
      <c r="L37" s="75"/>
      <c r="M37" s="81"/>
      <c r="N37" s="86"/>
      <c r="O37" s="86"/>
      <c r="P37" s="86"/>
      <c r="Q37" s="82">
        <f t="shared" si="22"/>
        <v>3800</v>
      </c>
      <c r="R37" s="82">
        <f t="shared" si="23"/>
        <v>3800</v>
      </c>
      <c r="S37" s="82">
        <f t="shared" si="24"/>
        <v>0</v>
      </c>
    </row>
    <row r="38" spans="1:19" s="90" customFormat="1" ht="28.5" customHeight="1" x14ac:dyDescent="0.2">
      <c r="A38" s="87">
        <v>33</v>
      </c>
      <c r="B38" s="122" t="s">
        <v>99</v>
      </c>
      <c r="C38" s="75">
        <v>3800</v>
      </c>
      <c r="D38" s="75">
        <v>3800</v>
      </c>
      <c r="E38" s="81">
        <f t="shared" si="25"/>
        <v>0</v>
      </c>
      <c r="F38" s="145">
        <v>43116</v>
      </c>
      <c r="G38" s="59" t="s">
        <v>121</v>
      </c>
      <c r="H38" s="14" t="s">
        <v>66</v>
      </c>
      <c r="I38" s="18" t="s">
        <v>15</v>
      </c>
      <c r="J38" s="111" t="s">
        <v>69</v>
      </c>
      <c r="K38" s="75"/>
      <c r="L38" s="75"/>
      <c r="M38" s="81"/>
      <c r="N38" s="86"/>
      <c r="O38" s="86"/>
      <c r="P38" s="86"/>
      <c r="Q38" s="82">
        <f t="shared" si="22"/>
        <v>3800</v>
      </c>
      <c r="R38" s="82">
        <f t="shared" si="23"/>
        <v>3800</v>
      </c>
      <c r="S38" s="82">
        <f t="shared" si="24"/>
        <v>0</v>
      </c>
    </row>
    <row r="39" spans="1:19" s="90" customFormat="1" ht="28.5" customHeight="1" x14ac:dyDescent="0.2">
      <c r="A39" s="87">
        <v>34</v>
      </c>
      <c r="B39" s="122" t="s">
        <v>99</v>
      </c>
      <c r="C39" s="75">
        <v>3800</v>
      </c>
      <c r="D39" s="75">
        <v>3800</v>
      </c>
      <c r="E39" s="81">
        <f t="shared" si="25"/>
        <v>0</v>
      </c>
      <c r="F39" s="145">
        <v>43116</v>
      </c>
      <c r="G39" s="59" t="s">
        <v>121</v>
      </c>
      <c r="H39" s="14" t="s">
        <v>66</v>
      </c>
      <c r="I39" s="18" t="s">
        <v>15</v>
      </c>
      <c r="J39" s="111" t="s">
        <v>69</v>
      </c>
      <c r="K39" s="75"/>
      <c r="L39" s="75"/>
      <c r="M39" s="81"/>
      <c r="N39" s="86"/>
      <c r="O39" s="86"/>
      <c r="P39" s="86"/>
      <c r="Q39" s="82">
        <f t="shared" si="22"/>
        <v>3800</v>
      </c>
      <c r="R39" s="82">
        <f t="shared" si="23"/>
        <v>3800</v>
      </c>
      <c r="S39" s="82">
        <f t="shared" si="24"/>
        <v>0</v>
      </c>
    </row>
    <row r="40" spans="1:19" s="90" customFormat="1" ht="28.5" customHeight="1" x14ac:dyDescent="0.2">
      <c r="A40" s="87">
        <v>35</v>
      </c>
      <c r="B40" s="122" t="s">
        <v>99</v>
      </c>
      <c r="C40" s="75">
        <v>3800</v>
      </c>
      <c r="D40" s="75">
        <v>3800</v>
      </c>
      <c r="E40" s="81">
        <f t="shared" si="25"/>
        <v>0</v>
      </c>
      <c r="F40" s="145">
        <v>43116</v>
      </c>
      <c r="G40" s="59" t="s">
        <v>121</v>
      </c>
      <c r="H40" s="13" t="s">
        <v>66</v>
      </c>
      <c r="I40" s="17" t="s">
        <v>15</v>
      </c>
      <c r="J40" s="111" t="s">
        <v>69</v>
      </c>
      <c r="K40" s="75"/>
      <c r="L40" s="75"/>
      <c r="M40" s="81"/>
      <c r="N40" s="86"/>
      <c r="O40" s="86"/>
      <c r="P40" s="86"/>
      <c r="Q40" s="82">
        <f t="shared" si="22"/>
        <v>3800</v>
      </c>
      <c r="R40" s="82">
        <f t="shared" si="23"/>
        <v>3800</v>
      </c>
      <c r="S40" s="82">
        <f t="shared" si="24"/>
        <v>0</v>
      </c>
    </row>
    <row r="41" spans="1:19" s="90" customFormat="1" ht="28.5" customHeight="1" x14ac:dyDescent="0.2">
      <c r="A41" s="87">
        <v>36</v>
      </c>
      <c r="B41" s="122" t="s">
        <v>99</v>
      </c>
      <c r="C41" s="75">
        <v>3800</v>
      </c>
      <c r="D41" s="75">
        <v>3800</v>
      </c>
      <c r="E41" s="81">
        <f t="shared" si="25"/>
        <v>0</v>
      </c>
      <c r="F41" s="145">
        <v>43116</v>
      </c>
      <c r="G41" s="59" t="s">
        <v>121</v>
      </c>
      <c r="H41" s="13" t="s">
        <v>66</v>
      </c>
      <c r="I41" s="17" t="s">
        <v>15</v>
      </c>
      <c r="J41" s="111" t="s">
        <v>69</v>
      </c>
      <c r="K41" s="75"/>
      <c r="L41" s="75"/>
      <c r="M41" s="81"/>
      <c r="N41" s="86"/>
      <c r="O41" s="86"/>
      <c r="P41" s="86"/>
      <c r="Q41" s="82">
        <f t="shared" si="22"/>
        <v>3800</v>
      </c>
      <c r="R41" s="82">
        <f t="shared" si="23"/>
        <v>3800</v>
      </c>
      <c r="S41" s="82">
        <f t="shared" si="24"/>
        <v>0</v>
      </c>
    </row>
    <row r="42" spans="1:19" s="90" customFormat="1" ht="28.5" customHeight="1" x14ac:dyDescent="0.2">
      <c r="A42" s="87">
        <v>37</v>
      </c>
      <c r="B42" s="122" t="s">
        <v>99</v>
      </c>
      <c r="C42" s="75">
        <v>3800</v>
      </c>
      <c r="D42" s="75">
        <v>3800</v>
      </c>
      <c r="E42" s="81">
        <f t="shared" si="25"/>
        <v>0</v>
      </c>
      <c r="F42" s="145">
        <v>43116</v>
      </c>
      <c r="G42" s="59" t="s">
        <v>121</v>
      </c>
      <c r="H42" s="13" t="s">
        <v>66</v>
      </c>
      <c r="I42" s="17" t="s">
        <v>15</v>
      </c>
      <c r="J42" s="111" t="s">
        <v>69</v>
      </c>
      <c r="K42" s="75"/>
      <c r="L42" s="75"/>
      <c r="M42" s="81"/>
      <c r="N42" s="86"/>
      <c r="O42" s="86"/>
      <c r="P42" s="86"/>
      <c r="Q42" s="82">
        <f t="shared" si="22"/>
        <v>3800</v>
      </c>
      <c r="R42" s="82">
        <f t="shared" si="23"/>
        <v>3800</v>
      </c>
      <c r="S42" s="82">
        <f t="shared" si="24"/>
        <v>0</v>
      </c>
    </row>
    <row r="43" spans="1:19" s="90" customFormat="1" ht="28.5" customHeight="1" x14ac:dyDescent="0.2">
      <c r="A43" s="87">
        <v>38</v>
      </c>
      <c r="B43" s="122" t="s">
        <v>99</v>
      </c>
      <c r="C43" s="75">
        <v>3800</v>
      </c>
      <c r="D43" s="75">
        <v>3800</v>
      </c>
      <c r="E43" s="81">
        <f t="shared" si="25"/>
        <v>0</v>
      </c>
      <c r="F43" s="145">
        <v>43116</v>
      </c>
      <c r="G43" s="59" t="s">
        <v>121</v>
      </c>
      <c r="H43" s="14" t="s">
        <v>66</v>
      </c>
      <c r="I43" s="18" t="s">
        <v>15</v>
      </c>
      <c r="J43" s="111" t="s">
        <v>69</v>
      </c>
      <c r="K43" s="75"/>
      <c r="L43" s="75"/>
      <c r="M43" s="81"/>
      <c r="N43" s="86"/>
      <c r="O43" s="86"/>
      <c r="P43" s="86"/>
      <c r="Q43" s="82">
        <f t="shared" si="22"/>
        <v>3800</v>
      </c>
      <c r="R43" s="82">
        <f t="shared" si="23"/>
        <v>3800</v>
      </c>
      <c r="S43" s="82">
        <f t="shared" si="24"/>
        <v>0</v>
      </c>
    </row>
    <row r="44" spans="1:19" s="90" customFormat="1" ht="28.5" customHeight="1" x14ac:dyDescent="0.2">
      <c r="A44" s="87">
        <v>39</v>
      </c>
      <c r="B44" s="122" t="s">
        <v>99</v>
      </c>
      <c r="C44" s="75">
        <v>3800</v>
      </c>
      <c r="D44" s="75">
        <v>3800</v>
      </c>
      <c r="E44" s="81">
        <f t="shared" si="25"/>
        <v>0</v>
      </c>
      <c r="F44" s="145">
        <v>43116</v>
      </c>
      <c r="G44" s="59" t="s">
        <v>121</v>
      </c>
      <c r="H44" s="14" t="s">
        <v>66</v>
      </c>
      <c r="I44" s="18" t="s">
        <v>15</v>
      </c>
      <c r="J44" s="111" t="s">
        <v>69</v>
      </c>
      <c r="K44" s="75"/>
      <c r="L44" s="75"/>
      <c r="M44" s="81"/>
      <c r="N44" s="86"/>
      <c r="O44" s="86"/>
      <c r="P44" s="86"/>
      <c r="Q44" s="82">
        <f t="shared" si="22"/>
        <v>3800</v>
      </c>
      <c r="R44" s="82">
        <f t="shared" si="23"/>
        <v>3800</v>
      </c>
      <c r="S44" s="82">
        <f t="shared" si="24"/>
        <v>0</v>
      </c>
    </row>
    <row r="45" spans="1:19" s="90" customFormat="1" ht="28.5" customHeight="1" x14ac:dyDescent="0.2">
      <c r="A45" s="87">
        <v>40</v>
      </c>
      <c r="B45" s="122" t="s">
        <v>100</v>
      </c>
      <c r="C45" s="75">
        <v>6180</v>
      </c>
      <c r="D45" s="75">
        <v>6180</v>
      </c>
      <c r="E45" s="81">
        <f t="shared" si="25"/>
        <v>0</v>
      </c>
      <c r="F45" s="145">
        <v>43116</v>
      </c>
      <c r="G45" s="59" t="s">
        <v>121</v>
      </c>
      <c r="H45" s="13" t="s">
        <v>66</v>
      </c>
      <c r="I45" s="17" t="s">
        <v>15</v>
      </c>
      <c r="J45" s="111" t="s">
        <v>69</v>
      </c>
      <c r="K45" s="75"/>
      <c r="L45" s="75"/>
      <c r="M45" s="81"/>
      <c r="N45" s="86"/>
      <c r="O45" s="86"/>
      <c r="P45" s="86"/>
      <c r="Q45" s="82">
        <f t="shared" si="22"/>
        <v>6180</v>
      </c>
      <c r="R45" s="82">
        <f t="shared" si="23"/>
        <v>6180</v>
      </c>
      <c r="S45" s="82">
        <f t="shared" si="24"/>
        <v>0</v>
      </c>
    </row>
    <row r="46" spans="1:19" s="90" customFormat="1" ht="28.5" customHeight="1" x14ac:dyDescent="0.2">
      <c r="A46" s="87">
        <v>41</v>
      </c>
      <c r="B46" s="122" t="s">
        <v>101</v>
      </c>
      <c r="C46" s="75">
        <v>6180</v>
      </c>
      <c r="D46" s="75">
        <v>6180</v>
      </c>
      <c r="E46" s="81">
        <f t="shared" si="25"/>
        <v>0</v>
      </c>
      <c r="F46" s="145">
        <v>43116</v>
      </c>
      <c r="G46" s="59" t="s">
        <v>121</v>
      </c>
      <c r="H46" s="14" t="s">
        <v>66</v>
      </c>
      <c r="I46" s="18" t="s">
        <v>15</v>
      </c>
      <c r="J46" s="111" t="s">
        <v>69</v>
      </c>
      <c r="K46" s="75"/>
      <c r="L46" s="75"/>
      <c r="M46" s="81"/>
      <c r="N46" s="86"/>
      <c r="O46" s="86"/>
      <c r="P46" s="86"/>
      <c r="Q46" s="82">
        <f t="shared" si="22"/>
        <v>6180</v>
      </c>
      <c r="R46" s="82">
        <f t="shared" si="23"/>
        <v>6180</v>
      </c>
      <c r="S46" s="82">
        <f t="shared" si="24"/>
        <v>0</v>
      </c>
    </row>
    <row r="47" spans="1:19" s="90" customFormat="1" ht="28.5" customHeight="1" x14ac:dyDescent="0.2">
      <c r="A47" s="87">
        <v>42</v>
      </c>
      <c r="B47" s="131" t="s">
        <v>102</v>
      </c>
      <c r="C47" s="75">
        <v>3509</v>
      </c>
      <c r="D47" s="75">
        <v>3509</v>
      </c>
      <c r="E47" s="81">
        <f t="shared" si="25"/>
        <v>0</v>
      </c>
      <c r="F47" s="145">
        <v>43116</v>
      </c>
      <c r="G47" s="59" t="s">
        <v>121</v>
      </c>
      <c r="H47" s="137" t="s">
        <v>66</v>
      </c>
      <c r="I47" s="138" t="s">
        <v>15</v>
      </c>
      <c r="J47" s="111" t="s">
        <v>69</v>
      </c>
      <c r="K47" s="75"/>
      <c r="L47" s="75"/>
      <c r="M47" s="81"/>
      <c r="N47" s="86"/>
      <c r="O47" s="86"/>
      <c r="P47" s="86"/>
      <c r="Q47" s="82">
        <f t="shared" si="22"/>
        <v>3509</v>
      </c>
      <c r="R47" s="82">
        <f t="shared" si="23"/>
        <v>3509</v>
      </c>
      <c r="S47" s="82">
        <f t="shared" si="24"/>
        <v>0</v>
      </c>
    </row>
    <row r="48" spans="1:19" s="90" customFormat="1" ht="36.75" customHeight="1" x14ac:dyDescent="0.2">
      <c r="A48" s="87">
        <v>43</v>
      </c>
      <c r="B48" s="122" t="s">
        <v>95</v>
      </c>
      <c r="C48" s="75">
        <v>6369.49</v>
      </c>
      <c r="D48" s="75">
        <v>6369.49</v>
      </c>
      <c r="E48" s="81">
        <v>0</v>
      </c>
      <c r="F48" s="145">
        <v>43182</v>
      </c>
      <c r="G48" s="59" t="s">
        <v>122</v>
      </c>
      <c r="H48" s="13" t="s">
        <v>66</v>
      </c>
      <c r="I48" s="17" t="s">
        <v>15</v>
      </c>
      <c r="J48" s="111" t="s">
        <v>69</v>
      </c>
      <c r="K48" s="75"/>
      <c r="L48" s="75"/>
      <c r="M48" s="81"/>
      <c r="N48" s="75"/>
      <c r="O48" s="75"/>
      <c r="P48" s="86"/>
      <c r="Q48" s="82">
        <f t="shared" si="22"/>
        <v>6369.49</v>
      </c>
      <c r="R48" s="82">
        <f t="shared" si="23"/>
        <v>6369.49</v>
      </c>
      <c r="S48" s="82">
        <f t="shared" si="24"/>
        <v>0</v>
      </c>
    </row>
    <row r="49" spans="1:22" s="90" customFormat="1" ht="40.5" customHeight="1" x14ac:dyDescent="0.2">
      <c r="A49" s="87">
        <v>44</v>
      </c>
      <c r="B49" s="139" t="s">
        <v>118</v>
      </c>
      <c r="C49" s="141">
        <v>85000</v>
      </c>
      <c r="D49" s="141">
        <v>85000</v>
      </c>
      <c r="E49" s="134">
        <f t="shared" ref="E49:E50" si="26">C49-D49</f>
        <v>0</v>
      </c>
      <c r="F49" s="146">
        <v>43445</v>
      </c>
      <c r="G49" s="140" t="s">
        <v>123</v>
      </c>
      <c r="H49" s="137" t="s">
        <v>66</v>
      </c>
      <c r="I49" s="138" t="s">
        <v>15</v>
      </c>
      <c r="J49" s="111" t="s">
        <v>69</v>
      </c>
      <c r="K49" s="141"/>
      <c r="L49" s="141"/>
      <c r="M49" s="134"/>
      <c r="N49" s="85"/>
      <c r="O49" s="85"/>
      <c r="P49" s="85"/>
      <c r="Q49" s="82">
        <f t="shared" si="22"/>
        <v>85000</v>
      </c>
      <c r="R49" s="82">
        <f t="shared" si="23"/>
        <v>85000</v>
      </c>
      <c r="S49" s="82">
        <f t="shared" si="24"/>
        <v>0</v>
      </c>
    </row>
    <row r="50" spans="1:22" ht="39.75" customHeight="1" x14ac:dyDescent="0.2">
      <c r="A50" s="87">
        <v>45</v>
      </c>
      <c r="B50" s="133" t="s">
        <v>68</v>
      </c>
      <c r="C50" s="134">
        <v>36846.370000000003</v>
      </c>
      <c r="D50" s="134">
        <v>36846.370000000003</v>
      </c>
      <c r="E50" s="134">
        <f t="shared" si="26"/>
        <v>0</v>
      </c>
      <c r="F50" s="135">
        <v>43381</v>
      </c>
      <c r="G50" s="21" t="s">
        <v>124</v>
      </c>
      <c r="H50" s="137" t="s">
        <v>66</v>
      </c>
      <c r="I50" s="138" t="s">
        <v>15</v>
      </c>
      <c r="J50" s="111" t="s">
        <v>69</v>
      </c>
      <c r="K50" s="134"/>
      <c r="L50" s="134"/>
      <c r="M50" s="134"/>
      <c r="N50" s="136"/>
      <c r="O50" s="136"/>
      <c r="P50" s="136"/>
      <c r="Q50" s="82">
        <f t="shared" si="22"/>
        <v>36846.370000000003</v>
      </c>
      <c r="R50" s="82">
        <f t="shared" si="23"/>
        <v>36846.370000000003</v>
      </c>
      <c r="S50" s="82">
        <f t="shared" si="24"/>
        <v>0</v>
      </c>
    </row>
    <row r="51" spans="1:22" ht="39.75" customHeight="1" x14ac:dyDescent="0.2">
      <c r="A51" s="173">
        <v>46</v>
      </c>
      <c r="B51" s="133" t="s">
        <v>128</v>
      </c>
      <c r="C51" s="134">
        <v>0</v>
      </c>
      <c r="D51" s="134">
        <v>0</v>
      </c>
      <c r="E51" s="84">
        <f t="shared" ref="E30:E51" si="27">C51-D51</f>
        <v>0</v>
      </c>
      <c r="F51" s="135">
        <v>43553</v>
      </c>
      <c r="G51" s="21" t="s">
        <v>129</v>
      </c>
      <c r="H51" s="137" t="s">
        <v>66</v>
      </c>
      <c r="I51" s="138" t="s">
        <v>15</v>
      </c>
      <c r="J51" s="174"/>
      <c r="K51" s="134">
        <v>18000</v>
      </c>
      <c r="L51" s="134">
        <v>18000</v>
      </c>
      <c r="M51" s="134">
        <f t="shared" ref="M31:M51" si="28">K51-L51</f>
        <v>0</v>
      </c>
      <c r="N51" s="136"/>
      <c r="O51" s="136"/>
      <c r="P51" s="136"/>
      <c r="Q51" s="84">
        <f t="shared" ref="Q32:R51" si="29">K51</f>
        <v>18000</v>
      </c>
      <c r="R51" s="84">
        <f t="shared" si="29"/>
        <v>18000</v>
      </c>
      <c r="S51" s="84">
        <f t="shared" ref="S31:S51" si="30">M51</f>
        <v>0</v>
      </c>
    </row>
    <row r="52" spans="1:22" s="144" customFormat="1" ht="19.5" customHeight="1" x14ac:dyDescent="0.25">
      <c r="A52" s="151" t="s">
        <v>37</v>
      </c>
      <c r="B52" s="151"/>
      <c r="C52" s="85">
        <f>SUM(C6:C28)</f>
        <v>364162</v>
      </c>
      <c r="D52" s="85">
        <f>SUM(D6:D28)</f>
        <v>289801.38</v>
      </c>
      <c r="E52" s="85">
        <f>SUM(E6:E28)</f>
        <v>74360.62</v>
      </c>
      <c r="F52" s="125" t="s">
        <v>125</v>
      </c>
      <c r="G52" s="125" t="s">
        <v>125</v>
      </c>
      <c r="H52" s="125" t="s">
        <v>125</v>
      </c>
      <c r="I52" s="125" t="s">
        <v>125</v>
      </c>
      <c r="J52" s="125" t="s">
        <v>125</v>
      </c>
      <c r="K52" s="85">
        <f>SUM(K22:K51)</f>
        <v>18000</v>
      </c>
      <c r="L52" s="85">
        <f>SUM(L22:L51)</f>
        <v>24750</v>
      </c>
      <c r="M52" s="85">
        <f>SUM(M22:M51)</f>
        <v>0</v>
      </c>
      <c r="N52" s="85">
        <f>SUM(N21:N50)</f>
        <v>0</v>
      </c>
      <c r="O52" s="85">
        <f>SUM(O21:O50)</f>
        <v>0</v>
      </c>
      <c r="P52" s="85">
        <f>SUM(P22:P50)</f>
        <v>6750</v>
      </c>
      <c r="Q52" s="85">
        <f>SUM(Q6:Q51)</f>
        <v>936478.38</v>
      </c>
      <c r="R52" s="85">
        <f>SUM(R6:R51)</f>
        <v>868867.76</v>
      </c>
      <c r="S52" s="85">
        <f>SUM(S6:S51)</f>
        <v>67610.62</v>
      </c>
    </row>
    <row r="53" spans="1:22" ht="19.5" customHeight="1" x14ac:dyDescent="0.2"/>
    <row r="54" spans="1:22" s="44" customFormat="1" ht="30" customHeight="1" x14ac:dyDescent="0.25">
      <c r="B54" s="44" t="s">
        <v>70</v>
      </c>
      <c r="E54" s="44" t="s">
        <v>113</v>
      </c>
    </row>
    <row r="55" spans="1:22" s="44" customFormat="1" ht="15" x14ac:dyDescent="0.25">
      <c r="Q55" s="92"/>
      <c r="R55" s="92"/>
      <c r="S55" s="92"/>
      <c r="T55" s="92"/>
      <c r="U55" s="92"/>
      <c r="V55" s="92"/>
    </row>
    <row r="56" spans="1:22" s="44" customFormat="1" ht="15" x14ac:dyDescent="0.25">
      <c r="T56" s="92"/>
      <c r="U56" s="92"/>
      <c r="V56" s="92"/>
    </row>
  </sheetData>
  <mergeCells count="5">
    <mergeCell ref="A52:B52"/>
    <mergeCell ref="K4:M4"/>
    <mergeCell ref="N4:P4"/>
    <mergeCell ref="Q4:S4"/>
    <mergeCell ref="A4:J4"/>
  </mergeCells>
  <pageMargins left="0.23" right="0.21" top="0.57999999999999996" bottom="0.37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7"/>
  <sheetViews>
    <sheetView topLeftCell="E6" zoomScale="85" zoomScaleNormal="85" workbookViewId="0">
      <selection activeCell="U5" sqref="U5"/>
    </sheetView>
  </sheetViews>
  <sheetFormatPr defaultRowHeight="15" x14ac:dyDescent="0.25"/>
  <cols>
    <col min="1" max="1" width="5" customWidth="1"/>
    <col min="2" max="2" width="11.140625" customWidth="1"/>
    <col min="3" max="3" width="12.5703125" customWidth="1"/>
    <col min="4" max="4" width="10.7109375" customWidth="1"/>
    <col min="5" max="5" width="11.28515625" customWidth="1"/>
    <col min="6" max="6" width="12.42578125" customWidth="1"/>
    <col min="7" max="7" width="12" customWidth="1"/>
    <col min="8" max="8" width="10.5703125" customWidth="1"/>
    <col min="10" max="10" width="10.7109375" customWidth="1"/>
    <col min="11" max="11" width="10.5703125" style="62" customWidth="1"/>
    <col min="12" max="12" width="11.28515625" customWidth="1"/>
    <col min="15" max="15" width="10.5703125" customWidth="1"/>
    <col min="16" max="16" width="10.42578125" customWidth="1"/>
    <col min="17" max="17" width="11.42578125" customWidth="1"/>
    <col min="18" max="18" width="13.28515625" customWidth="1"/>
    <col min="19" max="19" width="12.5703125" customWidth="1"/>
    <col min="20" max="20" width="13.5703125" customWidth="1"/>
    <col min="21" max="21" width="12.42578125" customWidth="1"/>
    <col min="22" max="22" width="12.140625" customWidth="1"/>
    <col min="23" max="23" width="12.5703125" customWidth="1"/>
  </cols>
  <sheetData>
    <row r="2" spans="1:23" s="99" customFormat="1" ht="18.75" x14ac:dyDescent="0.3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100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s="99" customFormat="1" ht="18.75" x14ac:dyDescent="0.3">
      <c r="A3" s="97" t="s">
        <v>65</v>
      </c>
      <c r="B3" s="98"/>
      <c r="C3" s="98"/>
      <c r="D3" s="98"/>
      <c r="E3" s="98"/>
      <c r="F3" s="98"/>
      <c r="G3" s="98"/>
      <c r="H3" s="98"/>
      <c r="I3" s="98"/>
      <c r="J3" s="98"/>
      <c r="K3" s="100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47" customFormat="1" ht="44.25" customHeight="1" x14ac:dyDescent="0.25">
      <c r="A4" s="150" t="s">
        <v>130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 t="s">
        <v>134</v>
      </c>
      <c r="P4" s="150"/>
      <c r="Q4" s="150"/>
      <c r="R4" s="150" t="s">
        <v>135</v>
      </c>
      <c r="S4" s="150"/>
      <c r="T4" s="150"/>
      <c r="U4" s="150" t="s">
        <v>133</v>
      </c>
      <c r="V4" s="150"/>
      <c r="W4" s="150"/>
    </row>
    <row r="5" spans="1:23" ht="147" customHeight="1" x14ac:dyDescent="0.25">
      <c r="A5" s="23" t="s">
        <v>1</v>
      </c>
      <c r="B5" s="6" t="s">
        <v>2</v>
      </c>
      <c r="C5" s="6" t="s">
        <v>3</v>
      </c>
      <c r="D5" s="10" t="s">
        <v>4</v>
      </c>
      <c r="E5" s="10" t="s">
        <v>5</v>
      </c>
      <c r="F5" s="6" t="s">
        <v>6</v>
      </c>
      <c r="G5" s="6" t="s">
        <v>7</v>
      </c>
      <c r="H5" s="11" t="s">
        <v>8</v>
      </c>
      <c r="I5" s="10" t="s">
        <v>9</v>
      </c>
      <c r="J5" s="6" t="s">
        <v>10</v>
      </c>
      <c r="K5" s="58" t="s">
        <v>11</v>
      </c>
      <c r="L5" s="6" t="s">
        <v>12</v>
      </c>
      <c r="M5" s="10" t="s">
        <v>13</v>
      </c>
      <c r="N5" s="10" t="s">
        <v>14</v>
      </c>
      <c r="O5" s="6" t="s">
        <v>6</v>
      </c>
      <c r="P5" s="6" t="s">
        <v>7</v>
      </c>
      <c r="Q5" s="7" t="s">
        <v>8</v>
      </c>
      <c r="R5" s="6" t="s">
        <v>6</v>
      </c>
      <c r="S5" s="6" t="s">
        <v>7</v>
      </c>
      <c r="T5" s="7" t="s">
        <v>8</v>
      </c>
      <c r="U5" s="6" t="s">
        <v>6</v>
      </c>
      <c r="V5" s="6" t="s">
        <v>7</v>
      </c>
      <c r="W5" s="7" t="s">
        <v>8</v>
      </c>
    </row>
    <row r="6" spans="1:23" ht="38.25" x14ac:dyDescent="0.25">
      <c r="A6" s="28">
        <v>1</v>
      </c>
      <c r="B6" s="24" t="s">
        <v>33</v>
      </c>
      <c r="C6" s="59" t="s">
        <v>34</v>
      </c>
      <c r="D6" s="49" t="s">
        <v>26</v>
      </c>
      <c r="E6" s="50">
        <v>7.1280000000000001</v>
      </c>
      <c r="F6" s="64">
        <v>0</v>
      </c>
      <c r="G6" s="65">
        <v>0</v>
      </c>
      <c r="H6" s="48">
        <f>F6-G6</f>
        <v>0</v>
      </c>
      <c r="I6" s="50" t="s">
        <v>26</v>
      </c>
      <c r="J6" s="20"/>
      <c r="K6" s="59"/>
      <c r="L6" s="13"/>
      <c r="M6" s="17"/>
      <c r="N6" s="50" t="s">
        <v>26</v>
      </c>
      <c r="O6" s="30"/>
      <c r="P6" s="30"/>
      <c r="Q6" s="30"/>
      <c r="R6" s="30">
        <v>0</v>
      </c>
      <c r="S6" s="30">
        <v>0</v>
      </c>
      <c r="T6" s="30">
        <v>0</v>
      </c>
      <c r="U6" s="30">
        <f t="shared" ref="U6:V8" si="0">F6+O6-R6</f>
        <v>0</v>
      </c>
      <c r="V6" s="30">
        <f t="shared" si="0"/>
        <v>0</v>
      </c>
      <c r="W6" s="30">
        <f>U6-V6</f>
        <v>0</v>
      </c>
    </row>
    <row r="7" spans="1:23" ht="38.25" x14ac:dyDescent="0.25">
      <c r="A7" s="28">
        <v>2</v>
      </c>
      <c r="B7" s="24" t="s">
        <v>35</v>
      </c>
      <c r="C7" s="59" t="s">
        <v>34</v>
      </c>
      <c r="D7" s="49" t="s">
        <v>26</v>
      </c>
      <c r="E7" s="50">
        <v>2.56</v>
      </c>
      <c r="F7" s="64">
        <v>0</v>
      </c>
      <c r="G7" s="65">
        <v>0</v>
      </c>
      <c r="H7" s="48">
        <f t="shared" ref="H7" si="1">F7-G7</f>
        <v>0</v>
      </c>
      <c r="I7" s="50" t="s">
        <v>26</v>
      </c>
      <c r="J7" s="20"/>
      <c r="K7" s="59"/>
      <c r="L7" s="13"/>
      <c r="M7" s="17"/>
      <c r="N7" s="50" t="s">
        <v>26</v>
      </c>
      <c r="O7" s="30"/>
      <c r="P7" s="30"/>
      <c r="Q7" s="30"/>
      <c r="R7" s="30">
        <v>0</v>
      </c>
      <c r="S7" s="30">
        <v>0</v>
      </c>
      <c r="T7" s="30">
        <v>0</v>
      </c>
      <c r="U7" s="30">
        <f t="shared" si="0"/>
        <v>0</v>
      </c>
      <c r="V7" s="30">
        <f t="shared" si="0"/>
        <v>0</v>
      </c>
      <c r="W7" s="30">
        <f>U7-V7</f>
        <v>0</v>
      </c>
    </row>
    <row r="8" spans="1:23" ht="89.25" x14ac:dyDescent="0.25">
      <c r="A8" s="28">
        <v>3</v>
      </c>
      <c r="B8" s="24" t="s">
        <v>60</v>
      </c>
      <c r="C8" s="59" t="s">
        <v>61</v>
      </c>
      <c r="D8" s="49" t="s">
        <v>26</v>
      </c>
      <c r="E8" s="50" t="s">
        <v>26</v>
      </c>
      <c r="F8" s="64">
        <v>0</v>
      </c>
      <c r="G8" s="65">
        <v>0</v>
      </c>
      <c r="H8" s="48">
        <f t="shared" ref="H8" si="2">F8-G8</f>
        <v>0</v>
      </c>
      <c r="I8" s="50" t="s">
        <v>26</v>
      </c>
      <c r="J8" s="91"/>
      <c r="K8" s="59"/>
      <c r="L8" s="13"/>
      <c r="M8" s="17"/>
      <c r="N8" s="50" t="s">
        <v>26</v>
      </c>
      <c r="O8" s="29"/>
      <c r="P8" s="29"/>
      <c r="Q8" s="30"/>
      <c r="R8" s="29">
        <v>0</v>
      </c>
      <c r="S8" s="29">
        <v>0</v>
      </c>
      <c r="T8" s="30">
        <v>0</v>
      </c>
      <c r="U8" s="30">
        <f t="shared" si="0"/>
        <v>0</v>
      </c>
      <c r="V8" s="30">
        <f t="shared" si="0"/>
        <v>0</v>
      </c>
      <c r="W8" s="30">
        <f>U8-V8</f>
        <v>0</v>
      </c>
    </row>
    <row r="9" spans="1:23" ht="38.25" x14ac:dyDescent="0.25">
      <c r="A9" s="110">
        <v>4</v>
      </c>
      <c r="B9" s="51" t="s">
        <v>74</v>
      </c>
      <c r="C9" s="60" t="s">
        <v>61</v>
      </c>
      <c r="D9" s="52" t="s">
        <v>63</v>
      </c>
      <c r="E9" s="53">
        <v>1769</v>
      </c>
      <c r="F9" s="63">
        <v>603423.6</v>
      </c>
      <c r="G9" s="66">
        <v>0</v>
      </c>
      <c r="H9" s="54">
        <v>603423.6</v>
      </c>
      <c r="I9" s="53" t="s">
        <v>26</v>
      </c>
      <c r="J9" s="55">
        <v>42381</v>
      </c>
      <c r="K9" s="60" t="s">
        <v>64</v>
      </c>
      <c r="L9" s="14" t="s">
        <v>66</v>
      </c>
      <c r="M9" s="18" t="s">
        <v>15</v>
      </c>
      <c r="N9" s="53" t="s">
        <v>26</v>
      </c>
      <c r="O9" s="56"/>
      <c r="P9" s="56"/>
      <c r="Q9" s="57"/>
      <c r="R9" s="56"/>
      <c r="S9" s="56"/>
      <c r="T9" s="57"/>
      <c r="U9" s="57">
        <f t="shared" ref="U9:U10" si="3">F9+O9</f>
        <v>603423.6</v>
      </c>
      <c r="V9" s="57">
        <f t="shared" ref="V9:V10" si="4">G9+P9</f>
        <v>0</v>
      </c>
      <c r="W9" s="57">
        <f t="shared" ref="W9:W10" si="5">U9-V9</f>
        <v>603423.6</v>
      </c>
    </row>
    <row r="10" spans="1:23" ht="38.25" x14ac:dyDescent="0.25">
      <c r="A10" s="28">
        <v>5</v>
      </c>
      <c r="B10" s="20" t="s">
        <v>92</v>
      </c>
      <c r="C10" s="59" t="s">
        <v>61</v>
      </c>
      <c r="D10" s="111"/>
      <c r="E10" s="111"/>
      <c r="F10" s="64">
        <v>255734</v>
      </c>
      <c r="G10" s="65">
        <v>255734</v>
      </c>
      <c r="H10" s="112">
        <v>0</v>
      </c>
      <c r="I10" s="111"/>
      <c r="J10" s="113">
        <v>42818</v>
      </c>
      <c r="K10" s="60" t="s">
        <v>64</v>
      </c>
      <c r="L10" s="14" t="s">
        <v>66</v>
      </c>
      <c r="M10" s="18" t="s">
        <v>15</v>
      </c>
      <c r="N10" s="111" t="s">
        <v>26</v>
      </c>
      <c r="O10" s="30"/>
      <c r="P10" s="30"/>
      <c r="Q10" s="30"/>
      <c r="R10" s="29"/>
      <c r="S10" s="29"/>
      <c r="T10" s="30"/>
      <c r="U10" s="57">
        <f t="shared" si="3"/>
        <v>255734</v>
      </c>
      <c r="V10" s="57">
        <f t="shared" si="4"/>
        <v>255734</v>
      </c>
      <c r="W10" s="57">
        <f t="shared" si="5"/>
        <v>0</v>
      </c>
    </row>
    <row r="11" spans="1:23" s="67" customFormat="1" ht="15" customHeight="1" x14ac:dyDescent="0.25">
      <c r="A11" s="157" t="s">
        <v>37</v>
      </c>
      <c r="B11" s="158"/>
      <c r="C11" s="158"/>
      <c r="D11" s="159"/>
      <c r="E11" s="42" t="s">
        <v>125</v>
      </c>
      <c r="F11" s="43">
        <f>SUM(F6:F10)</f>
        <v>859157.6</v>
      </c>
      <c r="G11" s="43">
        <f>SUM(G6:G10)</f>
        <v>255734</v>
      </c>
      <c r="H11" s="43">
        <f>SUM(H6:H9)</f>
        <v>603423.6</v>
      </c>
      <c r="I11" s="42" t="s">
        <v>125</v>
      </c>
      <c r="J11" s="42" t="s">
        <v>125</v>
      </c>
      <c r="K11" s="42" t="s">
        <v>125</v>
      </c>
      <c r="L11" s="42" t="s">
        <v>125</v>
      </c>
      <c r="M11" s="42" t="s">
        <v>125</v>
      </c>
      <c r="N11" s="42" t="s">
        <v>125</v>
      </c>
      <c r="O11" s="43">
        <f>SUM(O6:O10)</f>
        <v>0</v>
      </c>
      <c r="P11" s="43">
        <f t="shared" ref="P11:T11" si="6">SUM(P6:P10)</f>
        <v>0</v>
      </c>
      <c r="Q11" s="43">
        <f t="shared" si="6"/>
        <v>0</v>
      </c>
      <c r="R11" s="43">
        <f t="shared" si="6"/>
        <v>0</v>
      </c>
      <c r="S11" s="43">
        <f t="shared" si="6"/>
        <v>0</v>
      </c>
      <c r="T11" s="43">
        <f t="shared" si="6"/>
        <v>0</v>
      </c>
      <c r="U11" s="43">
        <f>SUM(U6:U10)</f>
        <v>859157.6</v>
      </c>
      <c r="V11" s="43">
        <f t="shared" ref="V11:W11" si="7">SUM(V6:V10)</f>
        <v>255734</v>
      </c>
      <c r="W11" s="43">
        <f t="shared" si="7"/>
        <v>603423.6</v>
      </c>
    </row>
    <row r="12" spans="1:23" x14ac:dyDescent="0.25">
      <c r="A12" s="8"/>
      <c r="B12" s="5"/>
      <c r="C12" s="8"/>
      <c r="D12" s="8"/>
      <c r="E12" s="8"/>
      <c r="F12" s="8"/>
      <c r="G12" s="8"/>
      <c r="H12" s="8"/>
      <c r="I12" s="8"/>
      <c r="J12" s="8"/>
      <c r="K12" s="61"/>
      <c r="L12" s="8"/>
      <c r="M12" s="8"/>
      <c r="N12" s="8"/>
      <c r="O12" s="93"/>
      <c r="P12" s="93"/>
      <c r="Q12" s="93"/>
      <c r="R12" s="8"/>
      <c r="S12" s="8"/>
      <c r="T12" s="8"/>
      <c r="U12" s="1"/>
      <c r="V12" s="1"/>
      <c r="W12" s="1"/>
    </row>
    <row r="13" spans="1:23" ht="42" customHeight="1" x14ac:dyDescent="0.25">
      <c r="U13" s="25"/>
      <c r="V13" s="25"/>
      <c r="W13" s="25"/>
    </row>
    <row r="14" spans="1:23" s="44" customFormat="1" x14ac:dyDescent="0.25">
      <c r="B14" s="44" t="s">
        <v>70</v>
      </c>
      <c r="E14" s="44" t="s">
        <v>113</v>
      </c>
    </row>
    <row r="15" spans="1:23" s="44" customFormat="1" ht="25.5" customHeight="1" x14ac:dyDescent="0.25">
      <c r="T15" s="92"/>
      <c r="U15" s="92"/>
      <c r="V15" s="92"/>
    </row>
    <row r="16" spans="1:23" s="44" customFormat="1" x14ac:dyDescent="0.25">
      <c r="T16" s="92"/>
      <c r="U16" s="92"/>
      <c r="V16" s="92"/>
    </row>
    <row r="17" spans="21:23" x14ac:dyDescent="0.25">
      <c r="U17" s="25"/>
      <c r="V17" s="25"/>
      <c r="W17" s="25"/>
    </row>
  </sheetData>
  <mergeCells count="5">
    <mergeCell ref="A4:N4"/>
    <mergeCell ref="O4:Q4"/>
    <mergeCell ref="R4:T4"/>
    <mergeCell ref="U4:W4"/>
    <mergeCell ref="A11:D11"/>
  </mergeCells>
  <pageMargins left="0.17" right="0.24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topLeftCell="A20" workbookViewId="0">
      <selection activeCell="J8" sqref="J8"/>
    </sheetView>
  </sheetViews>
  <sheetFormatPr defaultRowHeight="12.75" x14ac:dyDescent="0.2"/>
  <cols>
    <col min="1" max="1" width="4.140625" style="68" customWidth="1"/>
    <col min="2" max="2" width="26.140625" style="68" customWidth="1"/>
    <col min="3" max="4" width="9.140625" style="68" customWidth="1"/>
    <col min="5" max="5" width="10.140625" style="68" customWidth="1"/>
    <col min="6" max="6" width="10.5703125" style="68" customWidth="1"/>
    <col min="7" max="7" width="13.140625" style="68" customWidth="1"/>
    <col min="8" max="8" width="10.85546875" style="68" customWidth="1"/>
    <col min="9" max="9" width="9.140625" style="68"/>
    <col min="10" max="10" width="13.5703125" style="68" customWidth="1"/>
    <col min="11" max="16" width="10.7109375" style="68" customWidth="1"/>
    <col min="17" max="17" width="11.140625" style="68" customWidth="1"/>
    <col min="18" max="18" width="10.28515625" style="68" customWidth="1"/>
    <col min="19" max="19" width="11.140625" style="68" customWidth="1"/>
    <col min="20" max="16384" width="9.140625" style="68"/>
  </cols>
  <sheetData>
    <row r="2" spans="1:19" s="96" customFormat="1" ht="18.75" x14ac:dyDescent="0.3">
      <c r="A2" s="94" t="s">
        <v>75</v>
      </c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s="96" customFormat="1" ht="18.75" x14ac:dyDescent="0.3">
      <c r="A3" s="97" t="s">
        <v>65</v>
      </c>
      <c r="B3" s="97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s="89" customFormat="1" ht="56.25" customHeight="1" x14ac:dyDescent="0.25">
      <c r="A4" s="160" t="s">
        <v>130</v>
      </c>
      <c r="B4" s="161"/>
      <c r="C4" s="161"/>
      <c r="D4" s="161"/>
      <c r="E4" s="161"/>
      <c r="F4" s="161"/>
      <c r="G4" s="161"/>
      <c r="H4" s="161"/>
      <c r="I4" s="161"/>
      <c r="J4" s="162"/>
      <c r="K4" s="163" t="s">
        <v>136</v>
      </c>
      <c r="L4" s="163"/>
      <c r="M4" s="163"/>
      <c r="N4" s="163" t="s">
        <v>137</v>
      </c>
      <c r="O4" s="163"/>
      <c r="P4" s="163"/>
      <c r="Q4" s="164" t="s">
        <v>133</v>
      </c>
      <c r="R4" s="164"/>
      <c r="S4" s="164"/>
    </row>
    <row r="5" spans="1:19" ht="140.25" x14ac:dyDescent="0.2">
      <c r="A5" s="23" t="s">
        <v>16</v>
      </c>
      <c r="B5" s="6" t="s">
        <v>17</v>
      </c>
      <c r="C5" s="6" t="s">
        <v>18</v>
      </c>
      <c r="D5" s="6" t="s">
        <v>19</v>
      </c>
      <c r="E5" s="6" t="s">
        <v>8</v>
      </c>
      <c r="F5" s="6" t="s">
        <v>20</v>
      </c>
      <c r="G5" s="6" t="s">
        <v>21</v>
      </c>
      <c r="H5" s="6" t="s">
        <v>22</v>
      </c>
      <c r="I5" s="6" t="s">
        <v>13</v>
      </c>
      <c r="J5" s="128" t="s">
        <v>23</v>
      </c>
      <c r="K5" s="129" t="s">
        <v>6</v>
      </c>
      <c r="L5" s="129" t="s">
        <v>7</v>
      </c>
      <c r="M5" s="130" t="s">
        <v>8</v>
      </c>
      <c r="N5" s="129" t="s">
        <v>6</v>
      </c>
      <c r="O5" s="129" t="s">
        <v>7</v>
      </c>
      <c r="P5" s="130" t="s">
        <v>8</v>
      </c>
      <c r="Q5" s="129" t="s">
        <v>6</v>
      </c>
      <c r="R5" s="129" t="s">
        <v>7</v>
      </c>
      <c r="S5" s="130" t="s">
        <v>8</v>
      </c>
    </row>
    <row r="6" spans="1:19" s="90" customFormat="1" ht="42.75" customHeight="1" x14ac:dyDescent="0.2">
      <c r="A6" s="122">
        <v>1</v>
      </c>
      <c r="B6" s="122" t="s">
        <v>93</v>
      </c>
      <c r="C6" s="75">
        <v>0</v>
      </c>
      <c r="D6" s="75">
        <v>0</v>
      </c>
      <c r="E6" s="75">
        <f>C6-D6</f>
        <v>0</v>
      </c>
      <c r="F6" s="145"/>
      <c r="G6" s="60"/>
      <c r="H6" s="13"/>
      <c r="I6" s="17"/>
      <c r="J6" s="50" t="s">
        <v>26</v>
      </c>
      <c r="K6" s="143"/>
      <c r="L6" s="143"/>
      <c r="M6" s="143"/>
      <c r="N6" s="75">
        <v>0</v>
      </c>
      <c r="O6" s="75">
        <v>0</v>
      </c>
      <c r="P6" s="81">
        <f>N6-O6</f>
        <v>0</v>
      </c>
      <c r="Q6" s="75">
        <f>C6+K6-N6</f>
        <v>0</v>
      </c>
      <c r="R6" s="75">
        <f>D6+L6-O6</f>
        <v>0</v>
      </c>
      <c r="S6" s="75">
        <f>Q6-R6</f>
        <v>0</v>
      </c>
    </row>
    <row r="7" spans="1:19" s="90" customFormat="1" ht="42.75" customHeight="1" x14ac:dyDescent="0.2">
      <c r="A7" s="122">
        <v>2</v>
      </c>
      <c r="B7" s="122" t="s">
        <v>95</v>
      </c>
      <c r="C7" s="75">
        <v>0</v>
      </c>
      <c r="D7" s="75">
        <v>0</v>
      </c>
      <c r="E7" s="75">
        <f t="shared" ref="E7:E23" si="0">C7-D7</f>
        <v>0</v>
      </c>
      <c r="F7" s="145"/>
      <c r="G7" s="60"/>
      <c r="H7" s="13"/>
      <c r="I7" s="17"/>
      <c r="J7" s="50" t="s">
        <v>26</v>
      </c>
      <c r="K7" s="143"/>
      <c r="L7" s="143"/>
      <c r="M7" s="143"/>
      <c r="N7" s="75">
        <v>0</v>
      </c>
      <c r="O7" s="75">
        <v>0</v>
      </c>
      <c r="P7" s="81">
        <f t="shared" ref="P7:P23" si="1">N7-O7</f>
        <v>0</v>
      </c>
      <c r="Q7" s="75">
        <f t="shared" ref="Q7:Q23" si="2">C7+K7-N7</f>
        <v>0</v>
      </c>
      <c r="R7" s="75">
        <f t="shared" ref="R7:R23" si="3">D7+L7-O7</f>
        <v>0</v>
      </c>
      <c r="S7" s="75">
        <f t="shared" ref="S7:S23" si="4">Q7-R7</f>
        <v>0</v>
      </c>
    </row>
    <row r="8" spans="1:19" s="90" customFormat="1" ht="42.75" customHeight="1" x14ac:dyDescent="0.2">
      <c r="A8" s="122">
        <v>3</v>
      </c>
      <c r="B8" s="122" t="s">
        <v>46</v>
      </c>
      <c r="C8" s="75">
        <v>0</v>
      </c>
      <c r="D8" s="75">
        <v>0</v>
      </c>
      <c r="E8" s="75">
        <f t="shared" si="0"/>
        <v>0</v>
      </c>
      <c r="F8" s="145"/>
      <c r="G8" s="60"/>
      <c r="H8" s="13"/>
      <c r="I8" s="17"/>
      <c r="J8" s="50" t="s">
        <v>26</v>
      </c>
      <c r="K8" s="143"/>
      <c r="L8" s="143"/>
      <c r="M8" s="143"/>
      <c r="N8" s="75">
        <v>0</v>
      </c>
      <c r="O8" s="75">
        <v>0</v>
      </c>
      <c r="P8" s="81">
        <f t="shared" si="1"/>
        <v>0</v>
      </c>
      <c r="Q8" s="75">
        <f t="shared" si="2"/>
        <v>0</v>
      </c>
      <c r="R8" s="75">
        <f t="shared" si="3"/>
        <v>0</v>
      </c>
      <c r="S8" s="75">
        <f t="shared" si="4"/>
        <v>0</v>
      </c>
    </row>
    <row r="9" spans="1:19" s="90" customFormat="1" ht="42.75" customHeight="1" x14ac:dyDescent="0.2">
      <c r="A9" s="122">
        <v>4</v>
      </c>
      <c r="B9" s="122" t="s">
        <v>96</v>
      </c>
      <c r="C9" s="75">
        <v>0</v>
      </c>
      <c r="D9" s="75">
        <v>0</v>
      </c>
      <c r="E9" s="75">
        <f t="shared" si="0"/>
        <v>0</v>
      </c>
      <c r="F9" s="145"/>
      <c r="G9" s="60"/>
      <c r="H9" s="14"/>
      <c r="I9" s="18"/>
      <c r="J9" s="53" t="s">
        <v>26</v>
      </c>
      <c r="K9" s="143"/>
      <c r="L9" s="143"/>
      <c r="M9" s="143"/>
      <c r="N9" s="75">
        <v>0</v>
      </c>
      <c r="O9" s="75">
        <v>0</v>
      </c>
      <c r="P9" s="81">
        <f t="shared" si="1"/>
        <v>0</v>
      </c>
      <c r="Q9" s="75">
        <f t="shared" si="2"/>
        <v>0</v>
      </c>
      <c r="R9" s="75">
        <f t="shared" si="3"/>
        <v>0</v>
      </c>
      <c r="S9" s="75">
        <f t="shared" si="4"/>
        <v>0</v>
      </c>
    </row>
    <row r="10" spans="1:19" s="90" customFormat="1" ht="42.75" customHeight="1" x14ac:dyDescent="0.2">
      <c r="A10" s="122">
        <v>5</v>
      </c>
      <c r="B10" s="122" t="s">
        <v>96</v>
      </c>
      <c r="C10" s="75">
        <v>0</v>
      </c>
      <c r="D10" s="75">
        <v>0</v>
      </c>
      <c r="E10" s="75">
        <f t="shared" si="0"/>
        <v>0</v>
      </c>
      <c r="F10" s="145"/>
      <c r="G10" s="60"/>
      <c r="H10" s="14"/>
      <c r="I10" s="18"/>
      <c r="J10" s="142" t="s">
        <v>26</v>
      </c>
      <c r="K10" s="143"/>
      <c r="L10" s="143"/>
      <c r="M10" s="143"/>
      <c r="N10" s="75">
        <v>0</v>
      </c>
      <c r="O10" s="75">
        <v>0</v>
      </c>
      <c r="P10" s="81">
        <f t="shared" si="1"/>
        <v>0</v>
      </c>
      <c r="Q10" s="75">
        <f t="shared" si="2"/>
        <v>0</v>
      </c>
      <c r="R10" s="75">
        <f t="shared" si="3"/>
        <v>0</v>
      </c>
      <c r="S10" s="75">
        <f t="shared" si="4"/>
        <v>0</v>
      </c>
    </row>
    <row r="11" spans="1:19" s="90" customFormat="1" ht="42.75" customHeight="1" x14ac:dyDescent="0.2">
      <c r="A11" s="122">
        <v>6</v>
      </c>
      <c r="B11" s="122" t="s">
        <v>97</v>
      </c>
      <c r="C11" s="75">
        <v>0</v>
      </c>
      <c r="D11" s="75">
        <v>0</v>
      </c>
      <c r="E11" s="75">
        <f t="shared" si="0"/>
        <v>0</v>
      </c>
      <c r="F11" s="145"/>
      <c r="G11" s="60"/>
      <c r="H11" s="13"/>
      <c r="I11" s="17"/>
      <c r="J11" s="50" t="s">
        <v>26</v>
      </c>
      <c r="K11" s="143"/>
      <c r="L11" s="143"/>
      <c r="M11" s="143"/>
      <c r="N11" s="75">
        <v>0</v>
      </c>
      <c r="O11" s="75">
        <v>0</v>
      </c>
      <c r="P11" s="81">
        <f t="shared" si="1"/>
        <v>0</v>
      </c>
      <c r="Q11" s="75">
        <f t="shared" si="2"/>
        <v>0</v>
      </c>
      <c r="R11" s="75">
        <f t="shared" si="3"/>
        <v>0</v>
      </c>
      <c r="S11" s="75">
        <f t="shared" si="4"/>
        <v>0</v>
      </c>
    </row>
    <row r="12" spans="1:19" s="90" customFormat="1" ht="42.75" customHeight="1" x14ac:dyDescent="0.2">
      <c r="A12" s="122">
        <v>7</v>
      </c>
      <c r="B12" s="122" t="s">
        <v>98</v>
      </c>
      <c r="C12" s="75">
        <v>0</v>
      </c>
      <c r="D12" s="75">
        <v>0</v>
      </c>
      <c r="E12" s="75">
        <f t="shared" si="0"/>
        <v>0</v>
      </c>
      <c r="F12" s="145"/>
      <c r="G12" s="60"/>
      <c r="H12" s="13"/>
      <c r="I12" s="17"/>
      <c r="J12" s="50" t="s">
        <v>26</v>
      </c>
      <c r="K12" s="143"/>
      <c r="L12" s="143"/>
      <c r="M12" s="143"/>
      <c r="N12" s="75">
        <v>0</v>
      </c>
      <c r="O12" s="75">
        <v>0</v>
      </c>
      <c r="P12" s="81">
        <f t="shared" si="1"/>
        <v>0</v>
      </c>
      <c r="Q12" s="75">
        <f t="shared" si="2"/>
        <v>0</v>
      </c>
      <c r="R12" s="75">
        <f t="shared" si="3"/>
        <v>0</v>
      </c>
      <c r="S12" s="75">
        <f t="shared" si="4"/>
        <v>0</v>
      </c>
    </row>
    <row r="13" spans="1:19" s="90" customFormat="1" ht="42.75" customHeight="1" x14ac:dyDescent="0.2">
      <c r="A13" s="122">
        <v>8</v>
      </c>
      <c r="B13" s="122" t="s">
        <v>99</v>
      </c>
      <c r="C13" s="75">
        <v>0</v>
      </c>
      <c r="D13" s="75">
        <v>0</v>
      </c>
      <c r="E13" s="75">
        <f t="shared" si="0"/>
        <v>0</v>
      </c>
      <c r="F13" s="145"/>
      <c r="G13" s="60"/>
      <c r="H13" s="13"/>
      <c r="I13" s="17"/>
      <c r="J13" s="50" t="s">
        <v>26</v>
      </c>
      <c r="K13" s="143"/>
      <c r="L13" s="143"/>
      <c r="M13" s="143"/>
      <c r="N13" s="75">
        <v>0</v>
      </c>
      <c r="O13" s="75">
        <v>0</v>
      </c>
      <c r="P13" s="81">
        <f t="shared" si="1"/>
        <v>0</v>
      </c>
      <c r="Q13" s="75">
        <f t="shared" si="2"/>
        <v>0</v>
      </c>
      <c r="R13" s="75">
        <f t="shared" si="3"/>
        <v>0</v>
      </c>
      <c r="S13" s="75">
        <f t="shared" si="4"/>
        <v>0</v>
      </c>
    </row>
    <row r="14" spans="1:19" s="90" customFormat="1" ht="42.75" customHeight="1" x14ac:dyDescent="0.2">
      <c r="A14" s="122">
        <v>9</v>
      </c>
      <c r="B14" s="122" t="s">
        <v>99</v>
      </c>
      <c r="C14" s="75">
        <v>0</v>
      </c>
      <c r="D14" s="75">
        <v>0</v>
      </c>
      <c r="E14" s="75">
        <f t="shared" si="0"/>
        <v>0</v>
      </c>
      <c r="F14" s="145"/>
      <c r="G14" s="60"/>
      <c r="H14" s="14"/>
      <c r="I14" s="18"/>
      <c r="J14" s="53" t="s">
        <v>26</v>
      </c>
      <c r="K14" s="143"/>
      <c r="L14" s="143"/>
      <c r="M14" s="143"/>
      <c r="N14" s="75">
        <v>0</v>
      </c>
      <c r="O14" s="75">
        <v>0</v>
      </c>
      <c r="P14" s="81">
        <f t="shared" si="1"/>
        <v>0</v>
      </c>
      <c r="Q14" s="75">
        <f t="shared" si="2"/>
        <v>0</v>
      </c>
      <c r="R14" s="75">
        <f t="shared" si="3"/>
        <v>0</v>
      </c>
      <c r="S14" s="75">
        <f t="shared" si="4"/>
        <v>0</v>
      </c>
    </row>
    <row r="15" spans="1:19" s="90" customFormat="1" ht="42.75" customHeight="1" x14ac:dyDescent="0.2">
      <c r="A15" s="122">
        <v>10</v>
      </c>
      <c r="B15" s="122" t="s">
        <v>99</v>
      </c>
      <c r="C15" s="75">
        <v>0</v>
      </c>
      <c r="D15" s="75">
        <v>0</v>
      </c>
      <c r="E15" s="75">
        <f t="shared" si="0"/>
        <v>0</v>
      </c>
      <c r="F15" s="145"/>
      <c r="G15" s="60"/>
      <c r="H15" s="14"/>
      <c r="I15" s="18"/>
      <c r="J15" s="142" t="s">
        <v>26</v>
      </c>
      <c r="K15" s="143"/>
      <c r="L15" s="143"/>
      <c r="M15" s="143"/>
      <c r="N15" s="75">
        <v>0</v>
      </c>
      <c r="O15" s="75">
        <v>0</v>
      </c>
      <c r="P15" s="81">
        <f t="shared" si="1"/>
        <v>0</v>
      </c>
      <c r="Q15" s="75">
        <f t="shared" si="2"/>
        <v>0</v>
      </c>
      <c r="R15" s="75">
        <f t="shared" si="3"/>
        <v>0</v>
      </c>
      <c r="S15" s="75">
        <f t="shared" si="4"/>
        <v>0</v>
      </c>
    </row>
    <row r="16" spans="1:19" s="90" customFormat="1" ht="42.75" customHeight="1" x14ac:dyDescent="0.2">
      <c r="A16" s="122">
        <v>11</v>
      </c>
      <c r="B16" s="122" t="s">
        <v>99</v>
      </c>
      <c r="C16" s="75">
        <v>0</v>
      </c>
      <c r="D16" s="75">
        <v>0</v>
      </c>
      <c r="E16" s="75">
        <f t="shared" si="0"/>
        <v>0</v>
      </c>
      <c r="F16" s="145"/>
      <c r="G16" s="60"/>
      <c r="H16" s="13"/>
      <c r="I16" s="17"/>
      <c r="J16" s="50" t="s">
        <v>26</v>
      </c>
      <c r="K16" s="143"/>
      <c r="L16" s="143"/>
      <c r="M16" s="143"/>
      <c r="N16" s="75">
        <v>0</v>
      </c>
      <c r="O16" s="75">
        <v>0</v>
      </c>
      <c r="P16" s="81">
        <f t="shared" si="1"/>
        <v>0</v>
      </c>
      <c r="Q16" s="75">
        <f t="shared" si="2"/>
        <v>0</v>
      </c>
      <c r="R16" s="75">
        <f t="shared" si="3"/>
        <v>0</v>
      </c>
      <c r="S16" s="75">
        <f t="shared" si="4"/>
        <v>0</v>
      </c>
    </row>
    <row r="17" spans="1:22" s="90" customFormat="1" ht="42.75" customHeight="1" x14ac:dyDescent="0.2">
      <c r="A17" s="122">
        <v>12</v>
      </c>
      <c r="B17" s="122" t="s">
        <v>99</v>
      </c>
      <c r="C17" s="75">
        <v>0</v>
      </c>
      <c r="D17" s="75">
        <v>0</v>
      </c>
      <c r="E17" s="75">
        <f t="shared" si="0"/>
        <v>0</v>
      </c>
      <c r="F17" s="145"/>
      <c r="G17" s="60"/>
      <c r="H17" s="13"/>
      <c r="I17" s="17"/>
      <c r="J17" s="50" t="s">
        <v>26</v>
      </c>
      <c r="K17" s="143"/>
      <c r="L17" s="143"/>
      <c r="M17" s="143"/>
      <c r="N17" s="75">
        <v>0</v>
      </c>
      <c r="O17" s="75">
        <v>0</v>
      </c>
      <c r="P17" s="81">
        <f t="shared" si="1"/>
        <v>0</v>
      </c>
      <c r="Q17" s="75">
        <f t="shared" si="2"/>
        <v>0</v>
      </c>
      <c r="R17" s="75">
        <f t="shared" si="3"/>
        <v>0</v>
      </c>
      <c r="S17" s="75">
        <f t="shared" si="4"/>
        <v>0</v>
      </c>
    </row>
    <row r="18" spans="1:22" s="90" customFormat="1" ht="42.75" customHeight="1" x14ac:dyDescent="0.2">
      <c r="A18" s="122">
        <v>13</v>
      </c>
      <c r="B18" s="122" t="s">
        <v>99</v>
      </c>
      <c r="C18" s="75">
        <v>0</v>
      </c>
      <c r="D18" s="75">
        <v>0</v>
      </c>
      <c r="E18" s="75">
        <f t="shared" si="0"/>
        <v>0</v>
      </c>
      <c r="F18" s="145"/>
      <c r="G18" s="60"/>
      <c r="H18" s="13"/>
      <c r="I18" s="17"/>
      <c r="J18" s="50" t="s">
        <v>26</v>
      </c>
      <c r="K18" s="143"/>
      <c r="L18" s="143"/>
      <c r="M18" s="143"/>
      <c r="N18" s="75">
        <v>0</v>
      </c>
      <c r="O18" s="75">
        <v>0</v>
      </c>
      <c r="P18" s="81">
        <f t="shared" si="1"/>
        <v>0</v>
      </c>
      <c r="Q18" s="75">
        <f t="shared" si="2"/>
        <v>0</v>
      </c>
      <c r="R18" s="75">
        <f t="shared" si="3"/>
        <v>0</v>
      </c>
      <c r="S18" s="75">
        <f t="shared" si="4"/>
        <v>0</v>
      </c>
    </row>
    <row r="19" spans="1:22" s="90" customFormat="1" ht="42.75" customHeight="1" x14ac:dyDescent="0.2">
      <c r="A19" s="122">
        <v>14</v>
      </c>
      <c r="B19" s="122" t="s">
        <v>99</v>
      </c>
      <c r="C19" s="75">
        <v>0</v>
      </c>
      <c r="D19" s="75">
        <v>0</v>
      </c>
      <c r="E19" s="75">
        <f t="shared" si="0"/>
        <v>0</v>
      </c>
      <c r="F19" s="145"/>
      <c r="G19" s="60"/>
      <c r="H19" s="14"/>
      <c r="I19" s="18"/>
      <c r="J19" s="53" t="s">
        <v>26</v>
      </c>
      <c r="K19" s="143"/>
      <c r="L19" s="143"/>
      <c r="M19" s="143"/>
      <c r="N19" s="75">
        <v>0</v>
      </c>
      <c r="O19" s="75">
        <v>0</v>
      </c>
      <c r="P19" s="81">
        <f t="shared" si="1"/>
        <v>0</v>
      </c>
      <c r="Q19" s="75">
        <f t="shared" si="2"/>
        <v>0</v>
      </c>
      <c r="R19" s="75">
        <f t="shared" si="3"/>
        <v>0</v>
      </c>
      <c r="S19" s="75">
        <f t="shared" si="4"/>
        <v>0</v>
      </c>
    </row>
    <row r="20" spans="1:22" s="90" customFormat="1" ht="42.75" customHeight="1" x14ac:dyDescent="0.2">
      <c r="A20" s="122">
        <v>15</v>
      </c>
      <c r="B20" s="122" t="s">
        <v>99</v>
      </c>
      <c r="C20" s="75">
        <v>0</v>
      </c>
      <c r="D20" s="75">
        <v>0</v>
      </c>
      <c r="E20" s="75">
        <f t="shared" si="0"/>
        <v>0</v>
      </c>
      <c r="F20" s="145"/>
      <c r="G20" s="60"/>
      <c r="H20" s="14"/>
      <c r="I20" s="18"/>
      <c r="J20" s="142" t="s">
        <v>26</v>
      </c>
      <c r="K20" s="143"/>
      <c r="L20" s="143"/>
      <c r="M20" s="143"/>
      <c r="N20" s="75">
        <v>0</v>
      </c>
      <c r="O20" s="75">
        <v>0</v>
      </c>
      <c r="P20" s="81">
        <f t="shared" si="1"/>
        <v>0</v>
      </c>
      <c r="Q20" s="75">
        <f t="shared" si="2"/>
        <v>0</v>
      </c>
      <c r="R20" s="75">
        <f t="shared" si="3"/>
        <v>0</v>
      </c>
      <c r="S20" s="75">
        <f t="shared" si="4"/>
        <v>0</v>
      </c>
    </row>
    <row r="21" spans="1:22" s="90" customFormat="1" ht="42.75" customHeight="1" x14ac:dyDescent="0.2">
      <c r="A21" s="122">
        <v>16</v>
      </c>
      <c r="B21" s="122" t="s">
        <v>100</v>
      </c>
      <c r="C21" s="75">
        <v>0</v>
      </c>
      <c r="D21" s="75">
        <v>0</v>
      </c>
      <c r="E21" s="75">
        <f t="shared" si="0"/>
        <v>0</v>
      </c>
      <c r="F21" s="145"/>
      <c r="G21" s="60"/>
      <c r="H21" s="13"/>
      <c r="I21" s="17"/>
      <c r="J21" s="50" t="s">
        <v>26</v>
      </c>
      <c r="K21" s="143"/>
      <c r="L21" s="143"/>
      <c r="M21" s="143"/>
      <c r="N21" s="75">
        <v>0</v>
      </c>
      <c r="O21" s="75">
        <v>0</v>
      </c>
      <c r="P21" s="81">
        <f t="shared" si="1"/>
        <v>0</v>
      </c>
      <c r="Q21" s="75">
        <f t="shared" si="2"/>
        <v>0</v>
      </c>
      <c r="R21" s="75">
        <f t="shared" si="3"/>
        <v>0</v>
      </c>
      <c r="S21" s="75">
        <f t="shared" si="4"/>
        <v>0</v>
      </c>
    </row>
    <row r="22" spans="1:22" s="90" customFormat="1" ht="42.75" customHeight="1" x14ac:dyDescent="0.2">
      <c r="A22" s="122">
        <v>17</v>
      </c>
      <c r="B22" s="122" t="s">
        <v>101</v>
      </c>
      <c r="C22" s="75">
        <v>0</v>
      </c>
      <c r="D22" s="75">
        <v>0</v>
      </c>
      <c r="E22" s="75">
        <f t="shared" si="0"/>
        <v>0</v>
      </c>
      <c r="F22" s="145"/>
      <c r="G22" s="60"/>
      <c r="H22" s="14"/>
      <c r="I22" s="18"/>
      <c r="J22" s="53" t="s">
        <v>26</v>
      </c>
      <c r="K22" s="143"/>
      <c r="L22" s="143"/>
      <c r="M22" s="143"/>
      <c r="N22" s="75">
        <v>0</v>
      </c>
      <c r="O22" s="75">
        <v>0</v>
      </c>
      <c r="P22" s="81">
        <f t="shared" si="1"/>
        <v>0</v>
      </c>
      <c r="Q22" s="75">
        <f t="shared" si="2"/>
        <v>0</v>
      </c>
      <c r="R22" s="75">
        <f t="shared" si="3"/>
        <v>0</v>
      </c>
      <c r="S22" s="75">
        <f t="shared" si="4"/>
        <v>0</v>
      </c>
    </row>
    <row r="23" spans="1:22" s="90" customFormat="1" ht="42.75" customHeight="1" x14ac:dyDescent="0.2">
      <c r="A23" s="122">
        <v>18</v>
      </c>
      <c r="B23" s="131" t="s">
        <v>102</v>
      </c>
      <c r="C23" s="75">
        <v>0</v>
      </c>
      <c r="D23" s="75">
        <v>0</v>
      </c>
      <c r="E23" s="75">
        <f t="shared" si="0"/>
        <v>0</v>
      </c>
      <c r="F23" s="145"/>
      <c r="G23" s="60"/>
      <c r="H23" s="14"/>
      <c r="I23" s="18"/>
      <c r="J23" s="142" t="s">
        <v>26</v>
      </c>
      <c r="K23" s="143"/>
      <c r="L23" s="143"/>
      <c r="M23" s="143"/>
      <c r="N23" s="75">
        <v>0</v>
      </c>
      <c r="O23" s="75">
        <v>0</v>
      </c>
      <c r="P23" s="81">
        <f t="shared" si="1"/>
        <v>0</v>
      </c>
      <c r="Q23" s="75">
        <f t="shared" si="2"/>
        <v>0</v>
      </c>
      <c r="R23" s="75">
        <f t="shared" si="3"/>
        <v>0</v>
      </c>
      <c r="S23" s="75">
        <f t="shared" si="4"/>
        <v>0</v>
      </c>
    </row>
    <row r="24" spans="1:22" s="144" customFormat="1" ht="23.25" customHeight="1" x14ac:dyDescent="0.25">
      <c r="A24" s="151" t="s">
        <v>37</v>
      </c>
      <c r="B24" s="151"/>
      <c r="C24" s="85">
        <f>SUM(C6:C23)</f>
        <v>0</v>
      </c>
      <c r="D24" s="85">
        <f t="shared" ref="D24:E24" si="5">SUM(D6:D23)</f>
        <v>0</v>
      </c>
      <c r="E24" s="85">
        <f t="shared" si="5"/>
        <v>0</v>
      </c>
      <c r="F24" s="125" t="s">
        <v>125</v>
      </c>
      <c r="G24" s="132" t="s">
        <v>125</v>
      </c>
      <c r="H24" s="132" t="s">
        <v>125</v>
      </c>
      <c r="I24" s="132" t="s">
        <v>125</v>
      </c>
      <c r="J24" s="125" t="s">
        <v>125</v>
      </c>
      <c r="K24" s="85">
        <f>SUM(K6:K23)</f>
        <v>0</v>
      </c>
      <c r="L24" s="85">
        <f t="shared" ref="L24:M24" si="6">SUM(L6:L23)</f>
        <v>0</v>
      </c>
      <c r="M24" s="85">
        <f t="shared" si="6"/>
        <v>0</v>
      </c>
      <c r="N24" s="85">
        <f>SUM(N6:N23)</f>
        <v>0</v>
      </c>
      <c r="O24" s="85">
        <f t="shared" ref="O24:S24" si="7">SUM(O6:O23)</f>
        <v>0</v>
      </c>
      <c r="P24" s="85">
        <f t="shared" si="7"/>
        <v>0</v>
      </c>
      <c r="Q24" s="85">
        <f t="shared" si="7"/>
        <v>0</v>
      </c>
      <c r="R24" s="85">
        <f t="shared" si="7"/>
        <v>0</v>
      </c>
      <c r="S24" s="85">
        <f t="shared" si="7"/>
        <v>0</v>
      </c>
    </row>
    <row r="27" spans="1:22" s="44" customFormat="1" ht="15" x14ac:dyDescent="0.25">
      <c r="B27" s="44" t="s">
        <v>70</v>
      </c>
      <c r="E27" s="44" t="s">
        <v>113</v>
      </c>
    </row>
    <row r="28" spans="1:22" s="44" customFormat="1" ht="15" x14ac:dyDescent="0.25">
      <c r="T28" s="92"/>
      <c r="U28" s="92"/>
      <c r="V28" s="92"/>
    </row>
    <row r="29" spans="1:22" s="44" customFormat="1" ht="15" x14ac:dyDescent="0.25">
      <c r="T29" s="92"/>
      <c r="U29" s="92"/>
      <c r="V29" s="92"/>
    </row>
  </sheetData>
  <mergeCells count="5">
    <mergeCell ref="A4:J4"/>
    <mergeCell ref="K4:M4"/>
    <mergeCell ref="N4:P4"/>
    <mergeCell ref="Q4:S4"/>
    <mergeCell ref="A24:B24"/>
  </mergeCells>
  <pageMargins left="0.22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tabSelected="1" workbookViewId="0">
      <selection activeCell="E16" sqref="E16"/>
    </sheetView>
  </sheetViews>
  <sheetFormatPr defaultRowHeight="15" x14ac:dyDescent="0.25"/>
  <cols>
    <col min="1" max="1" width="36.5703125" style="44" customWidth="1"/>
    <col min="2" max="2" width="23.5703125" style="44" customWidth="1"/>
    <col min="3" max="3" width="16.28515625" style="44" customWidth="1"/>
    <col min="4" max="4" width="21.140625" style="44" customWidth="1"/>
    <col min="5" max="5" width="10.5703125" style="44" customWidth="1"/>
    <col min="6" max="6" width="25" style="44" customWidth="1"/>
    <col min="7" max="7" width="19.5703125" style="44" customWidth="1"/>
    <col min="8" max="8" width="15.5703125" style="44" customWidth="1"/>
    <col min="9" max="16384" width="9.140625" style="44"/>
  </cols>
  <sheetData>
    <row r="3" spans="1:22" ht="15.75" customHeight="1" x14ac:dyDescent="0.3">
      <c r="A3" s="94" t="s">
        <v>91</v>
      </c>
      <c r="B3" s="46" t="s">
        <v>138</v>
      </c>
    </row>
    <row r="4" spans="1:22" ht="18.75" x14ac:dyDescent="0.3">
      <c r="A4" s="97" t="s">
        <v>65</v>
      </c>
    </row>
    <row r="5" spans="1:22" s="103" customFormat="1" ht="77.25" thickBot="1" x14ac:dyDescent="0.3">
      <c r="A5" s="105" t="s">
        <v>76</v>
      </c>
      <c r="B5" s="101" t="s">
        <v>77</v>
      </c>
      <c r="C5" s="101" t="s">
        <v>78</v>
      </c>
      <c r="D5" s="101" t="s">
        <v>82</v>
      </c>
      <c r="E5" s="101" t="s">
        <v>79</v>
      </c>
      <c r="F5" s="101" t="s">
        <v>80</v>
      </c>
      <c r="G5" s="102" t="s">
        <v>83</v>
      </c>
      <c r="H5" s="101" t="s">
        <v>81</v>
      </c>
    </row>
    <row r="6" spans="1:22" ht="47.25" customHeight="1" x14ac:dyDescent="0.25">
      <c r="A6" s="106" t="s">
        <v>84</v>
      </c>
      <c r="B6" s="171" t="s">
        <v>90</v>
      </c>
      <c r="C6" s="172" t="s">
        <v>89</v>
      </c>
      <c r="D6" s="172" t="s">
        <v>86</v>
      </c>
      <c r="E6" s="172" t="s">
        <v>87</v>
      </c>
      <c r="F6" s="165" t="s">
        <v>88</v>
      </c>
      <c r="G6" s="114">
        <v>2366829.98</v>
      </c>
      <c r="H6" s="166">
        <v>3</v>
      </c>
    </row>
    <row r="7" spans="1:22" ht="15.75" x14ac:dyDescent="0.25">
      <c r="A7" s="107" t="s">
        <v>85</v>
      </c>
      <c r="B7" s="171"/>
      <c r="C7" s="172"/>
      <c r="D7" s="172"/>
      <c r="E7" s="172"/>
      <c r="F7" s="165"/>
      <c r="G7" s="168">
        <v>700395.72</v>
      </c>
      <c r="H7" s="166"/>
    </row>
    <row r="8" spans="1:22" x14ac:dyDescent="0.25">
      <c r="A8" s="108"/>
      <c r="B8" s="171"/>
      <c r="C8" s="172"/>
      <c r="D8" s="172"/>
      <c r="E8" s="172"/>
      <c r="F8" s="165"/>
      <c r="G8" s="169"/>
      <c r="H8" s="166"/>
    </row>
    <row r="9" spans="1:22" x14ac:dyDescent="0.25">
      <c r="A9" s="109"/>
      <c r="B9" s="171"/>
      <c r="C9" s="172"/>
      <c r="D9" s="172"/>
      <c r="E9" s="172"/>
      <c r="F9" s="165"/>
      <c r="G9" s="170"/>
      <c r="H9" s="166"/>
    </row>
    <row r="12" spans="1:22" x14ac:dyDescent="0.25">
      <c r="A12" s="167" t="s">
        <v>70</v>
      </c>
      <c r="B12" s="167"/>
      <c r="C12" s="44" t="s">
        <v>114</v>
      </c>
    </row>
    <row r="13" spans="1:22" x14ac:dyDescent="0.25">
      <c r="A13" s="104"/>
      <c r="B13" s="104"/>
      <c r="F13" s="92"/>
      <c r="G13" s="92"/>
      <c r="H13" s="92"/>
      <c r="T13" s="92"/>
      <c r="U13" s="92"/>
      <c r="V13" s="92"/>
    </row>
    <row r="14" spans="1:22" x14ac:dyDescent="0.25">
      <c r="A14" s="167"/>
      <c r="B14" s="167"/>
      <c r="T14" s="92"/>
      <c r="U14" s="92"/>
      <c r="V14" s="92"/>
    </row>
    <row r="15" spans="1:22" s="68" customFormat="1" ht="12.75" x14ac:dyDescent="0.2"/>
    <row r="16" spans="1:22" s="68" customFormat="1" ht="12.75" x14ac:dyDescent="0.2"/>
  </sheetData>
  <mergeCells count="9">
    <mergeCell ref="F6:F9"/>
    <mergeCell ref="H6:H9"/>
    <mergeCell ref="A12:B12"/>
    <mergeCell ref="A14:B14"/>
    <mergeCell ref="G7:G9"/>
    <mergeCell ref="B6:B9"/>
    <mergeCell ref="C6:C9"/>
    <mergeCell ref="D6:D9"/>
    <mergeCell ref="E6:E9"/>
  </mergeCells>
  <pageMargins left="0.2" right="0.24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недвижимое</vt:lpstr>
      <vt:lpstr>Раздел 2 движка</vt:lpstr>
      <vt:lpstr>Раздел 1 недвижимое казна</vt:lpstr>
      <vt:lpstr>Раздел 2 движка казны</vt:lpstr>
      <vt:lpstr>Раздел 3 Сведения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екатерина</cp:lastModifiedBy>
  <cp:lastPrinted>2019-02-07T09:42:35Z</cp:lastPrinted>
  <dcterms:created xsi:type="dcterms:W3CDTF">2015-06-02T06:14:37Z</dcterms:created>
  <dcterms:modified xsi:type="dcterms:W3CDTF">2019-04-23T09:24:23Z</dcterms:modified>
</cp:coreProperties>
</file>